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/>
  <mc:AlternateContent xmlns:mc="http://schemas.openxmlformats.org/markup-compatibility/2006">
    <mc:Choice Requires="x15">
      <x15ac:absPath xmlns:x15ac="http://schemas.microsoft.com/office/spreadsheetml/2010/11/ac" url="C:\Users\Asesor 1\Desktop\"/>
    </mc:Choice>
  </mc:AlternateContent>
  <xr:revisionPtr revIDLastSave="0" documentId="13_ncr:1_{82DECF39-0737-49BF-A92B-15686C4B29D2}" xr6:coauthVersionLast="45" xr6:coauthVersionMax="45" xr10:uidLastSave="{00000000-0000-0000-0000-000000000000}"/>
  <bookViews>
    <workbookView xWindow="1485" yWindow="465" windowWidth="19005" windowHeight="10455" activeTab="2" xr2:uid="{00000000-000D-0000-FFFF-FFFF00000000}"/>
  </bookViews>
  <sheets>
    <sheet name="Equipo de computo" sheetId="1" r:id="rId1"/>
    <sheet name="Copia de Equipo de computo" sheetId="2" r:id="rId2"/>
    <sheet name="Inf. para arrendadora" sheetId="3" r:id="rId3"/>
  </sheets>
  <calcPr calcId="181029"/>
</workbook>
</file>

<file path=xl/calcChain.xml><?xml version="1.0" encoding="utf-8"?>
<calcChain xmlns="http://schemas.openxmlformats.org/spreadsheetml/2006/main">
  <c r="F7" i="3" l="1"/>
  <c r="F10" i="3"/>
  <c r="F9" i="3"/>
  <c r="F8" i="3"/>
  <c r="F15" i="3"/>
  <c r="F16" i="3"/>
  <c r="F17" i="3"/>
  <c r="F2" i="3" l="1"/>
  <c r="F3" i="3"/>
  <c r="F4" i="3"/>
  <c r="F5" i="3"/>
  <c r="F6" i="3"/>
  <c r="F11" i="3"/>
  <c r="F12" i="3"/>
  <c r="F13" i="3"/>
  <c r="F14" i="3"/>
  <c r="F18" i="3" l="1"/>
  <c r="B18" i="3"/>
  <c r="I20" i="2"/>
  <c r="F20" i="2"/>
  <c r="E20" i="2"/>
  <c r="G18" i="2"/>
  <c r="K18" i="2" s="1"/>
  <c r="G17" i="2"/>
  <c r="K17" i="2" s="1"/>
  <c r="G16" i="2"/>
  <c r="K16" i="2" s="1"/>
  <c r="G15" i="2"/>
  <c r="K15" i="2" s="1"/>
  <c r="G14" i="2"/>
  <c r="K14" i="2" s="1"/>
  <c r="G13" i="2"/>
  <c r="K13" i="2" s="1"/>
  <c r="G12" i="2"/>
  <c r="K12" i="2" s="1"/>
  <c r="O11" i="2"/>
  <c r="M11" i="2"/>
  <c r="G11" i="2"/>
  <c r="K11" i="2" s="1"/>
  <c r="O10" i="2"/>
  <c r="M10" i="2"/>
  <c r="G10" i="2"/>
  <c r="K10" i="2" s="1"/>
  <c r="O9" i="2"/>
  <c r="M9" i="2"/>
  <c r="G9" i="2"/>
  <c r="K9" i="2" s="1"/>
  <c r="O8" i="2"/>
  <c r="M8" i="2"/>
  <c r="G8" i="2"/>
  <c r="K8" i="2" s="1"/>
  <c r="O7" i="2"/>
  <c r="M7" i="2"/>
  <c r="G7" i="2"/>
  <c r="K7" i="2" s="1"/>
  <c r="O6" i="2"/>
  <c r="M6" i="2"/>
  <c r="G6" i="2"/>
  <c r="K6" i="2" s="1"/>
  <c r="O5" i="2"/>
  <c r="M5" i="2"/>
  <c r="G5" i="2"/>
  <c r="K5" i="2" s="1"/>
  <c r="O4" i="2"/>
  <c r="M4" i="2"/>
  <c r="G4" i="2"/>
  <c r="K4" i="2" s="1"/>
  <c r="O3" i="2"/>
  <c r="M3" i="2"/>
  <c r="G3" i="2"/>
  <c r="G20" i="2" s="1"/>
  <c r="G64" i="1"/>
  <c r="E64" i="1"/>
  <c r="H64" i="1" s="1"/>
  <c r="O15" i="2" l="1"/>
  <c r="M15" i="2"/>
  <c r="O16" i="2"/>
  <c r="M16" i="2"/>
  <c r="O17" i="2"/>
  <c r="M17" i="2"/>
  <c r="O12" i="2"/>
  <c r="O20" i="2" s="1"/>
  <c r="M12" i="2"/>
  <c r="M20" i="2" s="1"/>
  <c r="O13" i="2"/>
  <c r="M13" i="2"/>
  <c r="O14" i="2"/>
  <c r="M14" i="2"/>
  <c r="O18" i="2"/>
  <c r="M18" i="2"/>
  <c r="K3" i="2"/>
  <c r="K20" i="2" s="1"/>
</calcChain>
</file>

<file path=xl/sharedStrings.xml><?xml version="1.0" encoding="utf-8"?>
<sst xmlns="http://schemas.openxmlformats.org/spreadsheetml/2006/main" count="318" uniqueCount="103">
  <si>
    <t>EQUIPO</t>
  </si>
  <si>
    <t>USUARIO ACTUAL</t>
  </si>
  <si>
    <t>USUARIO ASIGNADO</t>
  </si>
  <si>
    <t>ESTADO</t>
  </si>
  <si>
    <t>COSTO ADQUISICIÓN</t>
  </si>
  <si>
    <t>COTIZACION CVA</t>
  </si>
  <si>
    <t>PRESUPUESTO 2021</t>
  </si>
  <si>
    <t>OBSERVACIONES</t>
  </si>
  <si>
    <t>iMac 27" 2013 3.2 GHZ CORE I5 4 Nucleos 16 GBRAM 1TB</t>
  </si>
  <si>
    <t>Angel</t>
  </si>
  <si>
    <t>Marketing</t>
  </si>
  <si>
    <t>Excelente</t>
  </si>
  <si>
    <t>iMac 27" Retina 5K 2017 3.4 GHZ QUAD-CORE I5 4 Nucleos 24 GBRAM 1TB</t>
  </si>
  <si>
    <t>José</t>
  </si>
  <si>
    <t>Diseño</t>
  </si>
  <si>
    <t>iMac 27" 2011 2.7 GHZ CORE I5 4 Nucleos 16 GBRAM 1TB</t>
  </si>
  <si>
    <t>Leslie</t>
  </si>
  <si>
    <t>Auxiliar Marketing</t>
  </si>
  <si>
    <t>Optimo</t>
  </si>
  <si>
    <t>iMac 27" 2013 3.2 GHZ CORE I5 4 Nucleos 8GBRAM 1TB</t>
  </si>
  <si>
    <t>Gustavo</t>
  </si>
  <si>
    <t>Alejandro</t>
  </si>
  <si>
    <t>Publicidad</t>
  </si>
  <si>
    <t>iMac 21.5" 4K 2019 3 GHZ CORE I5 6 Nucleos 8GBRAM 1TB</t>
  </si>
  <si>
    <t>Anel</t>
  </si>
  <si>
    <t>Ventas Adccom</t>
  </si>
  <si>
    <t>Ana</t>
  </si>
  <si>
    <t>iMac 21.5" 2015 2.8 GHZ CORE I5 4 Nucleos 8GBRAM 1TB</t>
  </si>
  <si>
    <t>Carlos</t>
  </si>
  <si>
    <t>Jorge</t>
  </si>
  <si>
    <t>iMac 21.5" 2020 2.8 GHZ CORE I5 4 Nucleos 8GBRAM 250GB</t>
  </si>
  <si>
    <t>Omar</t>
  </si>
  <si>
    <t>iMac 21.5" 2011 2.5 GHZ CORE I5 4 Nucleos 10GBRAM 500GB</t>
  </si>
  <si>
    <t>Elsa</t>
  </si>
  <si>
    <t>Soporte</t>
  </si>
  <si>
    <t>Cesar</t>
  </si>
  <si>
    <t>Ventas Hassler</t>
  </si>
  <si>
    <t>Karla</t>
  </si>
  <si>
    <t>Ventas Latam</t>
  </si>
  <si>
    <t>iMac 21.5" 2.3 GHZ CORE I5 2 Nucleos 8GBRAM 256GB</t>
  </si>
  <si>
    <t>Ventas Gobierno</t>
  </si>
  <si>
    <t>Pendiente</t>
  </si>
  <si>
    <t>MacBook Air 13" M1 16 Nucleos 16GBRAM DD256GB Gris Espacial</t>
  </si>
  <si>
    <t>Coordinador Norte</t>
  </si>
  <si>
    <t>MacMini</t>
  </si>
  <si>
    <t>Olga</t>
  </si>
  <si>
    <t>Luis</t>
  </si>
  <si>
    <t>Ernesto</t>
  </si>
  <si>
    <t>MacMini Server</t>
  </si>
  <si>
    <t>Marco</t>
  </si>
  <si>
    <t>Diego</t>
  </si>
  <si>
    <t>MacBook Air 13"</t>
  </si>
  <si>
    <t>MacBook Pro 13" Retina 2010 2.4 GHZ CORE 2 DUO 6GBRAM DD250GB</t>
  </si>
  <si>
    <t>Juan</t>
  </si>
  <si>
    <t>MacBook Pro 13" Retina 2017 3.1 GHZ CORE I5 2 Nucleos 8GBRAM DD500GB</t>
  </si>
  <si>
    <t>Priscilla</t>
  </si>
  <si>
    <t>1 Angel</t>
  </si>
  <si>
    <t>2 Gustavo</t>
  </si>
  <si>
    <t>Nuevo</t>
  </si>
  <si>
    <t>MacBook Pro 13" Retina 2015 2.7GHZ CORE I5 2 Nucleos 8GBRAM DD500GB</t>
  </si>
  <si>
    <t>Alec</t>
  </si>
  <si>
    <t>MacBook 12" Retina 2015 1,2 GHZ CORE M 2 Nucleos 8GBRAM DD500GB</t>
  </si>
  <si>
    <t>Claudia</t>
  </si>
  <si>
    <t>MacBook Air 13" Retina 2018 1.6 GHZ CORE I5 2 Núcleos16GBRAM 2133Mhz DDPR300 500GB</t>
  </si>
  <si>
    <t>Javier</t>
  </si>
  <si>
    <t>MacBook Air 11"</t>
  </si>
  <si>
    <t>Jessica</t>
  </si>
  <si>
    <t>Obsoleta</t>
  </si>
  <si>
    <t>Recoger computadora</t>
  </si>
  <si>
    <t>Lizeth</t>
  </si>
  <si>
    <t>Exelente</t>
  </si>
  <si>
    <t>Laptop Dell</t>
  </si>
  <si>
    <t>Medio</t>
  </si>
  <si>
    <t>Escritorio Lenovo</t>
  </si>
  <si>
    <t>RSM</t>
  </si>
  <si>
    <t>Monitor Samsung Curvo 27"</t>
  </si>
  <si>
    <t>HomePod Mini Gris Espacial + Apple Care</t>
  </si>
  <si>
    <t>MacBook Pro 13" M1 16 Nucleos 16GBRAM DD512GB Gris Espacial</t>
  </si>
  <si>
    <t>MacBook Air 13" M1 16 Nucleos 16GBRAM DD256GB Oro</t>
  </si>
  <si>
    <t>iPhone 12 PRO MAX  256GB Azul Pacífico + Apple Care</t>
  </si>
  <si>
    <t>iPad Air 4ta Generación 256GB Azul Cielo + Apple Care</t>
  </si>
  <si>
    <t>Apple Pencil Segunda Generación</t>
  </si>
  <si>
    <t>MacBook 13" Blanca</t>
  </si>
  <si>
    <t>Roberto</t>
  </si>
  <si>
    <t>TOTAL</t>
  </si>
  <si>
    <t>USUARIO</t>
  </si>
  <si>
    <t>PRECIO APPLE</t>
  </si>
  <si>
    <t>APPLE CARE</t>
  </si>
  <si>
    <t>PRECIO CVA</t>
  </si>
  <si>
    <t>PRECIO ISHOP</t>
  </si>
  <si>
    <r>
      <t>PROPUESTA CVA &amp; ISHOP (</t>
    </r>
    <r>
      <rPr>
        <sz val="10"/>
        <color theme="5"/>
        <rFont val="Arial"/>
      </rPr>
      <t>CON</t>
    </r>
    <r>
      <rPr>
        <sz val="10"/>
        <color rgb="FF000000"/>
        <rFont val="Arial"/>
      </rPr>
      <t xml:space="preserve"> DESCUENTO)</t>
    </r>
  </si>
  <si>
    <r>
      <t>PROPUESTA CVA &amp; ISHOP (</t>
    </r>
    <r>
      <rPr>
        <sz val="10"/>
        <color theme="5"/>
        <rFont val="Arial"/>
      </rPr>
      <t>SIN</t>
    </r>
    <r>
      <rPr>
        <sz val="10"/>
        <color rgb="FF000000"/>
        <rFont val="Arial"/>
      </rPr>
      <t xml:space="preserve"> DESCUENTO)</t>
    </r>
  </si>
  <si>
    <t>Ángel</t>
  </si>
  <si>
    <t>iPhone 12 Pro Max 256GB Azul Pacífico + Apple Care</t>
  </si>
  <si>
    <r>
      <t>HomePod Mini Gris Espacial +</t>
    </r>
    <r>
      <rPr>
        <sz val="10"/>
        <color rgb="FFFF0000"/>
        <rFont val="Arial"/>
        <family val="2"/>
      </rPr>
      <t xml:space="preserve"> Apple Care</t>
    </r>
  </si>
  <si>
    <t xml:space="preserve">TOTAL </t>
  </si>
  <si>
    <t>PRECIOSCIVA</t>
  </si>
  <si>
    <t>CVA</t>
  </si>
  <si>
    <t>ISHOP</t>
  </si>
  <si>
    <r>
      <t xml:space="preserve">HomePod Mini Gris Espacial + </t>
    </r>
    <r>
      <rPr>
        <sz val="10"/>
        <color rgb="FFFF0000"/>
        <rFont val="Arial"/>
        <family val="2"/>
      </rPr>
      <t>Apple Care</t>
    </r>
  </si>
  <si>
    <t>PROVEEDOR</t>
  </si>
  <si>
    <r>
      <t xml:space="preserve">iPhone 12 Pro Max  256GB Azul Pacífico + </t>
    </r>
    <r>
      <rPr>
        <sz val="10"/>
        <color rgb="FFFF0000"/>
        <rFont val="Arial"/>
        <family val="2"/>
      </rPr>
      <t>Apple Care</t>
    </r>
  </si>
  <si>
    <r>
      <t>iPad Air 4ta Generación 256GB Azul Cielo +</t>
    </r>
    <r>
      <rPr>
        <sz val="10"/>
        <color rgb="FFFF0000"/>
        <rFont val="Arial"/>
        <family val="2"/>
      </rPr>
      <t xml:space="preserve"> Apple Care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</si>
</sst>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#,##0.00"/>
    <numFmt numFmtId="165" formatCode="[$$]#,##0.00"/>
  </numFmts>
  <fonts count="17">
    <font>
      <sz val="10"/>
      <color rgb="FF000000"/>
      <name val="Arial"/>
    </font>
    <font>
      <b/>
      <sz val="10"/>
      <color rgb="FFFFFFFF"/>
      <name val="Arial"/>
    </font>
    <font>
      <sz val="10"/>
      <color theme="1"/>
      <name val="Arial"/>
    </font>
    <font>
      <b/>
      <sz val="10"/>
      <color theme="5"/>
      <name val="Arial"/>
    </font>
    <font>
      <b/>
      <sz val="10"/>
      <color rgb="FFFFFFFF"/>
      <name val="Oswald"/>
    </font>
    <font>
      <b/>
      <sz val="10"/>
      <color rgb="FF434343"/>
      <name val="Oswald"/>
    </font>
    <font>
      <sz val="10"/>
      <color theme="7"/>
      <name val="Oswald"/>
    </font>
    <font>
      <sz val="10"/>
      <color rgb="FF434343"/>
      <name val="Oswald"/>
    </font>
    <font>
      <sz val="10"/>
      <color theme="1"/>
      <name val="Oswald"/>
    </font>
    <font>
      <b/>
      <sz val="10"/>
      <color theme="5"/>
      <name val="Oswald"/>
    </font>
    <font>
      <sz val="10"/>
      <color theme="5"/>
      <name val="Arial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/>
      <sz val="10"/>
      <color theme="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E06666"/>
        <bgColor rgb="FFE06666"/>
      </patternFill>
    </fill>
    <fill>
      <patternFill patternType="solid">
        <fgColor rgb="FFC9DAF8"/>
        <bgColor rgb="FFC9DAF8"/>
      </patternFill>
    </fill>
    <fill>
      <patternFill patternType="solid">
        <fgColor rgb="FFB6D7A8"/>
        <bgColor rgb="FFB6D7A8"/>
      </patternFill>
    </fill>
    <fill>
      <patternFill patternType="solid">
        <fgColor rgb="FFFFFF00"/>
        <bgColor rgb="FFFFFF00"/>
      </patternFill>
    </fill>
    <fill>
      <patternFill patternType="solid">
        <fgColor rgb="FFEA9999"/>
        <bgColor rgb="FFEA9999"/>
      </patternFill>
    </fill>
    <fill>
      <patternFill patternType="solid">
        <fgColor theme="5"/>
        <bgColor theme="5"/>
      </patternFill>
    </fill>
    <fill>
      <patternFill patternType="solid">
        <fgColor rgb="FFFFFFFF"/>
        <bgColor rgb="FFFFFFFF"/>
      </patternFill>
    </fill>
    <fill>
      <patternFill patternType="solid">
        <fgColor rgb="FF999999"/>
        <bgColor rgb="FF999999"/>
      </patternFill>
    </fill>
    <fill>
      <patternFill patternType="solid">
        <fgColor rgb="FF3C78D8"/>
        <bgColor rgb="FF3C78D8"/>
      </patternFill>
    </fill>
    <fill>
      <patternFill patternType="solid">
        <fgColor rgb="FFE69138"/>
        <bgColor rgb="FFE69138"/>
      </patternFill>
    </fill>
    <fill>
      <patternFill patternType="solid">
        <fgColor rgb="FFFCE5CD"/>
        <bgColor rgb="FFFCE5CD"/>
      </patternFill>
    </fill>
    <fill>
      <patternFill patternType="solid">
        <fgColor rgb="FFD9EAD3"/>
        <bgColor rgb="FFD9EAD3"/>
      </patternFill>
    </fill>
    <fill>
      <patternFill patternType="solid">
        <fgColor rgb="FFF4CCCC"/>
        <bgColor rgb="FFF4CCCC"/>
      </patternFill>
    </fill>
  </fills>
  <borders count="21">
    <border>
      <left/>
      <right/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2" fillId="0" borderId="0" xfId="0" applyNumberFormat="1" applyFont="1"/>
    <xf numFmtId="0" fontId="2" fillId="0" borderId="4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2" fillId="0" borderId="7" xfId="0" applyNumberFormat="1" applyFont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165" fontId="2" fillId="0" borderId="8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5" fontId="2" fillId="0" borderId="11" xfId="0" applyNumberFormat="1" applyFont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5" fontId="1" fillId="7" borderId="0" xfId="0" applyNumberFormat="1" applyFont="1" applyFill="1" applyAlignment="1">
      <alignment horizontal="center" vertical="center"/>
    </xf>
    <xf numFmtId="0" fontId="4" fillId="8" borderId="12" xfId="0" applyFont="1" applyFill="1" applyBorder="1" applyAlignment="1">
      <alignment horizontal="center" vertical="center" wrapText="1"/>
    </xf>
    <xf numFmtId="0" fontId="4" fillId="8" borderId="13" xfId="0" applyFont="1" applyFill="1" applyBorder="1" applyAlignment="1">
      <alignment horizontal="center" vertical="center" wrapText="1"/>
    </xf>
    <xf numFmtId="164" fontId="4" fillId="8" borderId="13" xfId="0" applyNumberFormat="1" applyFont="1" applyFill="1" applyBorder="1" applyAlignment="1">
      <alignment horizontal="center" vertical="center" wrapText="1"/>
    </xf>
    <xf numFmtId="164" fontId="4" fillId="8" borderId="12" xfId="0" applyNumberFormat="1" applyFont="1" applyFill="1" applyBorder="1" applyAlignment="1">
      <alignment horizontal="center" vertical="center" wrapText="1"/>
    </xf>
    <xf numFmtId="0" fontId="4" fillId="8" borderId="14" xfId="0" applyFont="1" applyFill="1" applyBorder="1" applyAlignment="1">
      <alignment horizontal="center" vertical="center" wrapText="1"/>
    </xf>
    <xf numFmtId="0" fontId="4" fillId="9" borderId="15" xfId="0" applyFont="1" applyFill="1" applyBorder="1" applyAlignment="1">
      <alignment horizontal="center" vertical="center" wrapText="1"/>
    </xf>
    <xf numFmtId="164" fontId="4" fillId="9" borderId="15" xfId="0" applyNumberFormat="1" applyFont="1" applyFill="1" applyBorder="1" applyAlignment="1">
      <alignment horizontal="center" vertical="center" wrapText="1"/>
    </xf>
    <xf numFmtId="164" fontId="4" fillId="8" borderId="16" xfId="0" applyNumberFormat="1" applyFont="1" applyFill="1" applyBorder="1" applyAlignment="1">
      <alignment horizontal="center" vertical="center" wrapText="1"/>
    </xf>
    <xf numFmtId="164" fontId="4" fillId="10" borderId="15" xfId="0" applyNumberFormat="1" applyFont="1" applyFill="1" applyBorder="1" applyAlignment="1">
      <alignment horizontal="center" vertical="center" wrapText="1"/>
    </xf>
    <xf numFmtId="164" fontId="4" fillId="11" borderId="15" xfId="0" applyNumberFormat="1" applyFont="1" applyFill="1" applyBorder="1" applyAlignment="1">
      <alignment horizontal="center" vertical="center" wrapText="1"/>
    </xf>
    <xf numFmtId="164" fontId="4" fillId="8" borderId="17" xfId="0" applyNumberFormat="1" applyFont="1" applyFill="1" applyBorder="1" applyAlignment="1">
      <alignment horizontal="center" vertical="center" wrapText="1"/>
    </xf>
    <xf numFmtId="164" fontId="5" fillId="8" borderId="15" xfId="0" applyNumberFormat="1" applyFont="1" applyFill="1" applyBorder="1" applyAlignment="1">
      <alignment horizontal="center" vertical="center" wrapText="1"/>
    </xf>
    <xf numFmtId="164" fontId="4" fillId="8" borderId="18" xfId="0" applyNumberFormat="1" applyFont="1" applyFill="1" applyBorder="1" applyAlignment="1">
      <alignment horizontal="center" vertical="center" wrapText="1"/>
    </xf>
    <xf numFmtId="0" fontId="6" fillId="8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165" fontId="7" fillId="0" borderId="15" xfId="0" applyNumberFormat="1" applyFont="1" applyBorder="1" applyAlignment="1">
      <alignment horizontal="center" vertical="center" wrapText="1"/>
    </xf>
    <xf numFmtId="164" fontId="7" fillId="0" borderId="15" xfId="0" applyNumberFormat="1" applyFont="1" applyBorder="1" applyAlignment="1">
      <alignment horizontal="center" vertical="center" wrapText="1"/>
    </xf>
    <xf numFmtId="164" fontId="7" fillId="8" borderId="16" xfId="0" applyNumberFormat="1" applyFont="1" applyFill="1" applyBorder="1" applyAlignment="1">
      <alignment horizontal="center" vertical="center" wrapText="1"/>
    </xf>
    <xf numFmtId="164" fontId="7" fillId="3" borderId="15" xfId="0" applyNumberFormat="1" applyFont="1" applyFill="1" applyBorder="1" applyAlignment="1">
      <alignment horizontal="center" vertical="center" wrapText="1"/>
    </xf>
    <xf numFmtId="164" fontId="7" fillId="8" borderId="17" xfId="0" applyNumberFormat="1" applyFont="1" applyFill="1" applyBorder="1" applyAlignment="1">
      <alignment horizontal="center" vertical="center" wrapText="1"/>
    </xf>
    <xf numFmtId="164" fontId="7" fillId="0" borderId="15" xfId="0" applyNumberFormat="1" applyFont="1" applyBorder="1" applyAlignment="1">
      <alignment horizontal="center" vertical="center" wrapText="1"/>
    </xf>
    <xf numFmtId="164" fontId="6" fillId="8" borderId="18" xfId="0" applyNumberFormat="1" applyFont="1" applyFill="1" applyBorder="1" applyAlignment="1">
      <alignment horizontal="center" vertical="center" wrapText="1"/>
    </xf>
    <xf numFmtId="164" fontId="6" fillId="8" borderId="12" xfId="0" applyNumberFormat="1" applyFont="1" applyFill="1" applyBorder="1" applyAlignment="1">
      <alignment horizontal="center" vertical="center" wrapText="1"/>
    </xf>
    <xf numFmtId="164" fontId="7" fillId="12" borderId="15" xfId="0" applyNumberFormat="1" applyFont="1" applyFill="1" applyBorder="1" applyAlignment="1">
      <alignment horizontal="center" vertical="center" wrapText="1"/>
    </xf>
    <xf numFmtId="164" fontId="7" fillId="13" borderId="15" xfId="0" applyNumberFormat="1" applyFont="1" applyFill="1" applyBorder="1" applyAlignment="1">
      <alignment horizontal="center" vertical="center" wrapText="1"/>
    </xf>
    <xf numFmtId="0" fontId="8" fillId="8" borderId="12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165" fontId="8" fillId="0" borderId="20" xfId="0" applyNumberFormat="1" applyFont="1" applyBorder="1" applyAlignment="1">
      <alignment horizontal="center" vertical="center" wrapText="1"/>
    </xf>
    <xf numFmtId="164" fontId="8" fillId="0" borderId="20" xfId="0" applyNumberFormat="1" applyFont="1" applyBorder="1" applyAlignment="1">
      <alignment horizontal="center" vertical="center" wrapText="1"/>
    </xf>
    <xf numFmtId="164" fontId="8" fillId="8" borderId="12" xfId="0" applyNumberFormat="1" applyFont="1" applyFill="1" applyBorder="1" applyAlignment="1">
      <alignment horizontal="center" vertical="center" wrapText="1"/>
    </xf>
    <xf numFmtId="0" fontId="9" fillId="8" borderId="14" xfId="0" applyFont="1" applyFill="1" applyBorder="1" applyAlignment="1">
      <alignment horizontal="center" vertical="center" wrapText="1"/>
    </xf>
    <xf numFmtId="0" fontId="9" fillId="14" borderId="15" xfId="0" applyFont="1" applyFill="1" applyBorder="1" applyAlignment="1">
      <alignment horizontal="center" vertical="center" wrapText="1"/>
    </xf>
    <xf numFmtId="165" fontId="9" fillId="14" borderId="15" xfId="0" applyNumberFormat="1" applyFont="1" applyFill="1" applyBorder="1" applyAlignment="1">
      <alignment horizontal="center" vertical="center" wrapText="1"/>
    </xf>
    <xf numFmtId="165" fontId="9" fillId="8" borderId="16" xfId="0" applyNumberFormat="1" applyFont="1" applyFill="1" applyBorder="1" applyAlignment="1">
      <alignment horizontal="center" vertical="center" wrapText="1"/>
    </xf>
    <xf numFmtId="165" fontId="9" fillId="8" borderId="17" xfId="0" applyNumberFormat="1" applyFont="1" applyFill="1" applyBorder="1" applyAlignment="1">
      <alignment horizontal="center" vertical="center" wrapText="1"/>
    </xf>
    <xf numFmtId="165" fontId="9" fillId="8" borderId="18" xfId="0" applyNumberFormat="1" applyFont="1" applyFill="1" applyBorder="1" applyAlignment="1">
      <alignment horizontal="center" vertical="center" wrapText="1"/>
    </xf>
    <xf numFmtId="165" fontId="9" fillId="8" borderId="12" xfId="0" applyNumberFormat="1" applyFont="1" applyFill="1" applyBorder="1" applyAlignment="1">
      <alignment horizontal="center" vertical="center" wrapText="1"/>
    </xf>
    <xf numFmtId="0" fontId="8" fillId="8" borderId="19" xfId="0" applyFont="1" applyFill="1" applyBorder="1" applyAlignment="1">
      <alignment horizontal="center" vertical="center" wrapText="1"/>
    </xf>
    <xf numFmtId="165" fontId="8" fillId="8" borderId="19" xfId="0" applyNumberFormat="1" applyFont="1" applyFill="1" applyBorder="1" applyAlignment="1">
      <alignment horizontal="center" vertical="center" wrapText="1"/>
    </xf>
    <xf numFmtId="164" fontId="8" fillId="8" borderId="19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64" fontId="0" fillId="0" borderId="0" xfId="0" applyNumberFormat="1" applyFont="1" applyAlignment="1"/>
    <xf numFmtId="0" fontId="14" fillId="0" borderId="0" xfId="0" applyFont="1" applyAlignment="1">
      <alignment vertical="center"/>
    </xf>
    <xf numFmtId="164" fontId="0" fillId="0" borderId="0" xfId="0" applyNumberFormat="1" applyFont="1" applyAlignment="1">
      <alignment horizontal="center"/>
    </xf>
    <xf numFmtId="164" fontId="15" fillId="0" borderId="0" xfId="0" applyNumberFormat="1" applyFont="1" applyAlignment="1"/>
    <xf numFmtId="164" fontId="16" fillId="0" borderId="0" xfId="0" applyNumberFormat="1" applyFont="1" applyAlignment="1">
      <alignment horizontal="center"/>
    </xf>
    <xf numFmtId="164" fontId="12" fillId="0" borderId="0" xfId="0" applyNumberFormat="1" applyFont="1" applyAlignment="1"/>
  </cellXfs>
  <cellStyles count="1">
    <cellStyle name="Normal" xfId="0" builtinId="0"/>
  </cellStyles>
  <dxfs count="13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666666"/>
          <bgColor rgb="FF666666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666666"/>
          <bgColor rgb="FF666666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666666"/>
          <bgColor rgb="FF666666"/>
        </patternFill>
      </fill>
    </dxf>
  </dxfs>
  <tableStyles count="3">
    <tableStyle name="Equipo de computo-style" pivot="0" count="3" xr9:uid="{00000000-0011-0000-FFFF-FFFF00000000}">
      <tableStyleElement type="headerRow" dxfId="12"/>
      <tableStyleElement type="firstRowStripe" dxfId="11"/>
      <tableStyleElement type="secondRowStripe" dxfId="10"/>
    </tableStyle>
    <tableStyle name="Copia de Equipo de computo-style" pivot="0" count="3" xr9:uid="{00000000-0011-0000-FFFF-FFFF01000000}">
      <tableStyleElement type="headerRow" dxfId="9"/>
      <tableStyleElement type="firstRowStripe" dxfId="8"/>
      <tableStyleElement type="secondRowStripe" dxfId="7"/>
    </tableStyle>
    <tableStyle name="Inf. para arrendadora-style" pivot="0" count="3" xr9:uid="{00000000-0011-0000-FFFF-FFFF02000000}">
      <tableStyleElement type="headerRow" dxfId="6"/>
      <tableStyleElement type="firstRowStripe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H67">
  <tableColumns count="8">
    <tableColumn id="1" xr3:uid="{00000000-0010-0000-0000-000001000000}" name="EQUIPO"/>
    <tableColumn id="2" xr3:uid="{00000000-0010-0000-0000-000002000000}" name="USUARIO ACTUAL"/>
    <tableColumn id="3" xr3:uid="{00000000-0010-0000-0000-000003000000}" name="USUARIO ASIGNADO"/>
    <tableColumn id="4" xr3:uid="{00000000-0010-0000-0000-000004000000}" name="ESTADO"/>
    <tableColumn id="5" xr3:uid="{00000000-0010-0000-0000-000005000000}" name="COSTO ADQUISICIÓN"/>
    <tableColumn id="6" xr3:uid="{00000000-0010-0000-0000-000006000000}" name="COTIZACION CVA"/>
    <tableColumn id="7" xr3:uid="{00000000-0010-0000-0000-000007000000}" name="PRESUPUESTO 2021"/>
    <tableColumn id="8" xr3:uid="{00000000-0010-0000-0000-000008000000}" name="OBSERVACIONES"/>
  </tableColumns>
  <tableStyleInfo name="Equipo de computo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1:P21" headerRowCount="0">
  <tableColumns count="16">
    <tableColumn id="1" xr3:uid="{00000000-0010-0000-0100-000001000000}" name="Column1"/>
    <tableColumn id="2" xr3:uid="{00000000-0010-0000-0100-000002000000}" name="Column2"/>
    <tableColumn id="3" xr3:uid="{00000000-0010-0000-0100-000003000000}" name="Column3"/>
    <tableColumn id="4" xr3:uid="{00000000-0010-0000-0100-000004000000}" name="Column4"/>
    <tableColumn id="5" xr3:uid="{00000000-0010-0000-0100-000005000000}" name="Column5"/>
    <tableColumn id="6" xr3:uid="{00000000-0010-0000-0100-000006000000}" name="Column6"/>
    <tableColumn id="7" xr3:uid="{00000000-0010-0000-0100-000007000000}" name="Column7"/>
    <tableColumn id="8" xr3:uid="{00000000-0010-0000-0100-000008000000}" name="Column8"/>
    <tableColumn id="9" xr3:uid="{00000000-0010-0000-0100-000009000000}" name="Column9"/>
    <tableColumn id="10" xr3:uid="{00000000-0010-0000-0100-00000A000000}" name="Column10"/>
    <tableColumn id="11" xr3:uid="{00000000-0010-0000-0100-00000B000000}" name="Column11"/>
    <tableColumn id="12" xr3:uid="{00000000-0010-0000-0100-00000C000000}" name="Column12"/>
    <tableColumn id="13" xr3:uid="{00000000-0010-0000-0100-00000D000000}" name="Column13"/>
    <tableColumn id="14" xr3:uid="{00000000-0010-0000-0100-00000E000000}" name="Column14"/>
    <tableColumn id="15" xr3:uid="{00000000-0010-0000-0100-00000F000000}" name="Column15"/>
    <tableColumn id="16" xr3:uid="{00000000-0010-0000-0100-000010000000}" name="Column16"/>
  </tableColumns>
  <tableStyleInfo name="Copia de Equipo de computo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A1:G22">
  <tableColumns count="7">
    <tableColumn id="1" xr3:uid="{00000000-0010-0000-0200-000001000000}" name="EQUIPO"/>
    <tableColumn id="2" xr3:uid="{00000000-0010-0000-0200-000002000000}" name="PRECIO APPLE"/>
    <tableColumn id="3" xr3:uid="{00000000-0010-0000-0200-000003000000}" name="PRECIO CVA"/>
    <tableColumn id="4" xr3:uid="{FA168D99-9F67-43D6-BE4C-05E4BA03343E}" name="PRECIOSCIVA" dataDxfId="3"/>
    <tableColumn id="5" xr3:uid="{4265D7BD-1B01-43A5-A796-95F979E91742}" name="APPLE CARE" dataDxfId="2"/>
    <tableColumn id="6" xr3:uid="{78684F42-E6BE-4911-82A5-3C9F89D7AEAA}" name="TOTAL " dataDxfId="1">
      <calculatedColumnFormula>Table_3[[#This Row],[PRECIOSCIVA]]+Table_3[[#This Row],[APPLE CARE]]</calculatedColumnFormula>
    </tableColumn>
    <tableColumn id="7" xr3:uid="{8C44410C-BDFF-4E50-B9D2-D7AB28443606}" name="PROVEEDOR" dataDxfId="0"/>
  </tableColumns>
  <tableStyleInfo name="Inf. para arrendadora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6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baseColWidth="10" defaultColWidth="14.42578125" defaultRowHeight="15.75" customHeight="1"/>
  <cols>
    <col min="1" max="1" width="85.85546875" customWidth="1"/>
    <col min="2" max="2" width="14.42578125" customWidth="1"/>
    <col min="3" max="3" width="28.7109375" customWidth="1"/>
    <col min="4" max="4" width="14.42578125" customWidth="1"/>
    <col min="5" max="7" width="15.85546875" customWidth="1"/>
    <col min="8" max="8" width="41.42578125" customWidth="1"/>
  </cols>
  <sheetData>
    <row r="1" spans="1:8" ht="27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</row>
    <row r="2" spans="1:8" ht="12.75">
      <c r="A2" s="3" t="s">
        <v>8</v>
      </c>
      <c r="B2" s="3" t="s">
        <v>9</v>
      </c>
      <c r="C2" s="4" t="s">
        <v>10</v>
      </c>
      <c r="D2" s="3" t="s">
        <v>11</v>
      </c>
      <c r="E2" s="5"/>
      <c r="F2" s="6"/>
      <c r="G2" s="6"/>
      <c r="H2" s="7"/>
    </row>
    <row r="3" spans="1:8" ht="12.75">
      <c r="A3" s="8" t="s">
        <v>12</v>
      </c>
      <c r="B3" s="3" t="s">
        <v>13</v>
      </c>
      <c r="C3" s="9" t="s">
        <v>14</v>
      </c>
      <c r="D3" s="3" t="s">
        <v>11</v>
      </c>
      <c r="E3" s="5"/>
      <c r="F3" s="10"/>
      <c r="G3" s="10"/>
    </row>
    <row r="4" spans="1:8" ht="12.75">
      <c r="A4" s="8" t="s">
        <v>15</v>
      </c>
      <c r="B4" s="3" t="s">
        <v>16</v>
      </c>
      <c r="C4" s="11" t="s">
        <v>17</v>
      </c>
      <c r="D4" s="3" t="s">
        <v>18</v>
      </c>
      <c r="E4" s="5"/>
      <c r="F4" s="12"/>
      <c r="G4" s="12"/>
      <c r="H4" s="3"/>
    </row>
    <row r="5" spans="1:8" ht="12.75">
      <c r="A5" s="8" t="s">
        <v>19</v>
      </c>
      <c r="B5" s="3" t="s">
        <v>20</v>
      </c>
      <c r="C5" s="3" t="s">
        <v>16</v>
      </c>
      <c r="D5" s="3" t="s">
        <v>18</v>
      </c>
      <c r="E5" s="5"/>
      <c r="F5" s="6"/>
      <c r="G5" s="6"/>
      <c r="H5" s="7"/>
    </row>
    <row r="6" spans="1:8" ht="12.75">
      <c r="A6" s="8" t="s">
        <v>19</v>
      </c>
      <c r="B6" s="13" t="s">
        <v>21</v>
      </c>
      <c r="C6" s="14" t="s">
        <v>22</v>
      </c>
      <c r="D6" s="13" t="s">
        <v>18</v>
      </c>
      <c r="E6" s="15"/>
      <c r="F6" s="16"/>
      <c r="G6" s="16"/>
      <c r="H6" s="13"/>
    </row>
    <row r="7" spans="1:8" ht="12.75">
      <c r="A7" s="8" t="s">
        <v>23</v>
      </c>
      <c r="B7" s="3" t="s">
        <v>24</v>
      </c>
      <c r="C7" s="9" t="s">
        <v>25</v>
      </c>
      <c r="D7" s="3" t="s">
        <v>18</v>
      </c>
      <c r="E7" s="5"/>
      <c r="F7" s="6"/>
      <c r="G7" s="6"/>
      <c r="H7" s="7"/>
    </row>
    <row r="8" spans="1:8" ht="12.75">
      <c r="A8" s="8" t="s">
        <v>23</v>
      </c>
      <c r="B8" s="3" t="s">
        <v>26</v>
      </c>
      <c r="C8" s="9" t="s">
        <v>25</v>
      </c>
      <c r="D8" s="3" t="s">
        <v>18</v>
      </c>
      <c r="E8" s="5"/>
      <c r="F8" s="6"/>
      <c r="G8" s="6"/>
      <c r="H8" s="7"/>
    </row>
    <row r="9" spans="1:8" ht="12.75">
      <c r="A9" s="8" t="s">
        <v>27</v>
      </c>
      <c r="B9" s="13" t="s">
        <v>28</v>
      </c>
      <c r="C9" s="9" t="s">
        <v>25</v>
      </c>
      <c r="D9" s="3" t="s">
        <v>18</v>
      </c>
      <c r="E9" s="5"/>
      <c r="F9" s="6"/>
      <c r="G9" s="6"/>
      <c r="H9" s="7"/>
    </row>
    <row r="10" spans="1:8" ht="12.75">
      <c r="A10" s="8" t="s">
        <v>23</v>
      </c>
      <c r="B10" s="3" t="s">
        <v>29</v>
      </c>
      <c r="C10" s="9" t="s">
        <v>25</v>
      </c>
      <c r="D10" s="3" t="s">
        <v>18</v>
      </c>
      <c r="E10" s="5"/>
      <c r="F10" s="6"/>
      <c r="G10" s="6"/>
      <c r="H10" s="7"/>
    </row>
    <row r="11" spans="1:8" ht="12.75">
      <c r="A11" s="8" t="s">
        <v>30</v>
      </c>
      <c r="B11" s="13" t="s">
        <v>31</v>
      </c>
      <c r="C11" s="9" t="s">
        <v>25</v>
      </c>
      <c r="D11" s="3" t="s">
        <v>18</v>
      </c>
      <c r="E11" s="5"/>
      <c r="F11" s="6"/>
      <c r="G11" s="6"/>
      <c r="H11" s="7"/>
    </row>
    <row r="12" spans="1:8" ht="12.75">
      <c r="A12" s="8" t="s">
        <v>32</v>
      </c>
      <c r="B12" s="3" t="s">
        <v>33</v>
      </c>
      <c r="C12" s="9" t="s">
        <v>34</v>
      </c>
      <c r="D12" s="3" t="s">
        <v>18</v>
      </c>
      <c r="E12" s="5"/>
      <c r="F12" s="6"/>
      <c r="G12" s="6"/>
      <c r="H12" s="7"/>
    </row>
    <row r="13" spans="1:8" ht="12.75">
      <c r="A13" s="8" t="s">
        <v>23</v>
      </c>
      <c r="B13" s="3" t="s">
        <v>35</v>
      </c>
      <c r="C13" s="11" t="s">
        <v>36</v>
      </c>
      <c r="D13" s="3" t="s">
        <v>18</v>
      </c>
      <c r="E13" s="5"/>
      <c r="F13" s="6"/>
      <c r="G13" s="6"/>
      <c r="H13" s="7"/>
    </row>
    <row r="14" spans="1:8" ht="12.75">
      <c r="A14" s="8" t="s">
        <v>27</v>
      </c>
      <c r="B14" s="13" t="s">
        <v>37</v>
      </c>
      <c r="C14" s="13" t="s">
        <v>37</v>
      </c>
      <c r="D14" s="3" t="s">
        <v>18</v>
      </c>
      <c r="E14" s="5"/>
      <c r="F14" s="6"/>
      <c r="G14" s="6"/>
      <c r="H14" s="7"/>
    </row>
    <row r="15" spans="1:8" ht="12.75">
      <c r="A15" s="8" t="s">
        <v>27</v>
      </c>
      <c r="B15" s="3"/>
      <c r="C15" s="4" t="s">
        <v>38</v>
      </c>
      <c r="D15" s="3" t="s">
        <v>18</v>
      </c>
      <c r="E15" s="17"/>
      <c r="F15" s="12"/>
      <c r="G15" s="12"/>
      <c r="H15" s="3"/>
    </row>
    <row r="16" spans="1:8" ht="12.75">
      <c r="A16" s="8" t="s">
        <v>39</v>
      </c>
      <c r="B16" s="13"/>
      <c r="C16" s="18" t="s">
        <v>40</v>
      </c>
      <c r="D16" s="19" t="s">
        <v>41</v>
      </c>
      <c r="E16" s="17"/>
      <c r="F16" s="12"/>
      <c r="G16" s="12">
        <v>29000</v>
      </c>
      <c r="H16" s="3"/>
    </row>
    <row r="17" spans="1:8" ht="12.75">
      <c r="A17" s="3" t="s">
        <v>42</v>
      </c>
      <c r="B17" s="13"/>
      <c r="C17" s="11" t="s">
        <v>43</v>
      </c>
      <c r="D17" s="19" t="s">
        <v>41</v>
      </c>
      <c r="E17" s="5"/>
      <c r="F17" s="12"/>
      <c r="G17" s="12">
        <v>31499</v>
      </c>
      <c r="H17" s="7"/>
    </row>
    <row r="18" spans="1:8" ht="12.75">
      <c r="A18" s="3" t="s">
        <v>44</v>
      </c>
      <c r="B18" s="13" t="s">
        <v>45</v>
      </c>
      <c r="C18" s="13" t="s">
        <v>45</v>
      </c>
      <c r="D18" s="3" t="s">
        <v>18</v>
      </c>
      <c r="E18" s="5"/>
      <c r="F18" s="6"/>
      <c r="G18" s="6"/>
      <c r="H18" s="7"/>
    </row>
    <row r="19" spans="1:8" ht="12.75">
      <c r="A19" s="3" t="s">
        <v>44</v>
      </c>
      <c r="B19" s="3" t="s">
        <v>46</v>
      </c>
      <c r="C19" s="20" t="s">
        <v>46</v>
      </c>
      <c r="D19" s="3" t="s">
        <v>18</v>
      </c>
      <c r="E19" s="5"/>
      <c r="F19" s="6"/>
      <c r="G19" s="6"/>
      <c r="H19" s="7"/>
    </row>
    <row r="20" spans="1:8" ht="12.75">
      <c r="A20" s="13" t="s">
        <v>44</v>
      </c>
      <c r="B20" s="13"/>
      <c r="C20" s="20" t="s">
        <v>47</v>
      </c>
      <c r="D20" s="13" t="s">
        <v>18</v>
      </c>
      <c r="E20" s="15"/>
      <c r="F20" s="21"/>
      <c r="G20" s="21"/>
      <c r="H20" s="22"/>
    </row>
    <row r="21" spans="1:8" ht="12.75">
      <c r="A21" s="3" t="s">
        <v>48</v>
      </c>
      <c r="B21" s="3" t="s">
        <v>49</v>
      </c>
      <c r="C21" s="3" t="s">
        <v>49</v>
      </c>
      <c r="D21" s="3" t="s">
        <v>18</v>
      </c>
      <c r="E21" s="5"/>
      <c r="F21" s="6"/>
      <c r="G21" s="6"/>
      <c r="H21" s="7"/>
    </row>
    <row r="22" spans="1:8" ht="12.75">
      <c r="A22" s="3" t="s">
        <v>48</v>
      </c>
      <c r="B22" s="3" t="s">
        <v>50</v>
      </c>
      <c r="C22" s="3" t="s">
        <v>50</v>
      </c>
      <c r="D22" s="3" t="s">
        <v>18</v>
      </c>
      <c r="E22" s="5"/>
      <c r="F22" s="6"/>
      <c r="G22" s="6"/>
      <c r="H22" s="7"/>
    </row>
    <row r="23" spans="1:8" ht="12.75">
      <c r="A23" s="13" t="s">
        <v>51</v>
      </c>
      <c r="B23" s="13" t="s">
        <v>21</v>
      </c>
      <c r="C23" s="3" t="s">
        <v>33</v>
      </c>
      <c r="D23" s="3" t="s">
        <v>18</v>
      </c>
      <c r="E23" s="5"/>
      <c r="F23" s="6"/>
      <c r="G23" s="6"/>
      <c r="H23" s="7"/>
    </row>
    <row r="24" spans="1:8" ht="12.75">
      <c r="A24" s="8" t="s">
        <v>52</v>
      </c>
      <c r="B24" s="13" t="s">
        <v>9</v>
      </c>
      <c r="C24" s="13" t="s">
        <v>31</v>
      </c>
      <c r="D24" s="13" t="s">
        <v>18</v>
      </c>
      <c r="E24" s="15"/>
      <c r="F24" s="21"/>
      <c r="G24" s="21"/>
      <c r="H24" s="22"/>
    </row>
    <row r="25" spans="1:8" ht="12.75">
      <c r="A25" s="13" t="s">
        <v>51</v>
      </c>
      <c r="B25" s="3" t="s">
        <v>53</v>
      </c>
      <c r="C25" s="13" t="s">
        <v>28</v>
      </c>
      <c r="D25" s="3" t="s">
        <v>18</v>
      </c>
      <c r="E25" s="5"/>
      <c r="F25" s="6"/>
      <c r="G25" s="6"/>
      <c r="H25" s="7"/>
    </row>
    <row r="26" spans="1:8" ht="12.75">
      <c r="A26" s="23" t="s">
        <v>54</v>
      </c>
      <c r="B26" s="24" t="s">
        <v>55</v>
      </c>
      <c r="C26" s="25" t="s">
        <v>56</v>
      </c>
      <c r="D26" s="24" t="s">
        <v>11</v>
      </c>
      <c r="E26" s="26"/>
      <c r="F26" s="6"/>
      <c r="G26" s="6"/>
      <c r="H26" s="7"/>
    </row>
    <row r="27" spans="1:8" ht="12.75">
      <c r="A27" s="3" t="s">
        <v>42</v>
      </c>
      <c r="B27" s="13"/>
      <c r="C27" s="3" t="s">
        <v>57</v>
      </c>
      <c r="D27" s="27" t="s">
        <v>58</v>
      </c>
      <c r="E27" s="28">
        <v>31499</v>
      </c>
      <c r="F27" s="12">
        <v>26590</v>
      </c>
      <c r="G27" s="6"/>
      <c r="H27" s="7"/>
    </row>
    <row r="28" spans="1:8" ht="12.75">
      <c r="A28" s="3" t="s">
        <v>42</v>
      </c>
      <c r="B28" s="13"/>
      <c r="C28" s="3" t="s">
        <v>21</v>
      </c>
      <c r="D28" s="27" t="s">
        <v>58</v>
      </c>
      <c r="E28" s="28">
        <v>31499</v>
      </c>
      <c r="F28" s="12">
        <v>26590</v>
      </c>
      <c r="G28" s="6"/>
      <c r="H28" s="7"/>
    </row>
    <row r="29" spans="1:8" ht="12.75">
      <c r="A29" s="3" t="s">
        <v>42</v>
      </c>
      <c r="B29" s="13"/>
      <c r="C29" s="3" t="s">
        <v>13</v>
      </c>
      <c r="D29" s="27" t="s">
        <v>58</v>
      </c>
      <c r="E29" s="28">
        <v>31499</v>
      </c>
      <c r="F29" s="12">
        <v>26590</v>
      </c>
      <c r="G29" s="6"/>
      <c r="H29" s="7"/>
    </row>
    <row r="30" spans="1:8" ht="12.75">
      <c r="A30" s="3" t="s">
        <v>42</v>
      </c>
      <c r="B30" s="13"/>
      <c r="C30" s="3" t="s">
        <v>24</v>
      </c>
      <c r="D30" s="27" t="s">
        <v>58</v>
      </c>
      <c r="E30" s="28">
        <v>31499</v>
      </c>
      <c r="F30" s="12">
        <v>26590</v>
      </c>
      <c r="G30" s="6"/>
      <c r="H30" s="7"/>
    </row>
    <row r="31" spans="1:8" ht="12.75">
      <c r="A31" s="3" t="s">
        <v>42</v>
      </c>
      <c r="B31" s="3"/>
      <c r="C31" s="3" t="s">
        <v>26</v>
      </c>
      <c r="D31" s="27" t="s">
        <v>58</v>
      </c>
      <c r="E31" s="28">
        <v>31499</v>
      </c>
      <c r="F31" s="12">
        <v>26590</v>
      </c>
      <c r="G31" s="6"/>
      <c r="H31" s="7"/>
    </row>
    <row r="32" spans="1:8" ht="12.75">
      <c r="A32" s="3" t="s">
        <v>59</v>
      </c>
      <c r="B32" s="3" t="s">
        <v>60</v>
      </c>
      <c r="C32" s="3" t="s">
        <v>53</v>
      </c>
      <c r="D32" s="3" t="s">
        <v>11</v>
      </c>
      <c r="E32" s="28"/>
      <c r="F32" s="6"/>
      <c r="G32" s="6"/>
      <c r="H32" s="7"/>
    </row>
    <row r="33" spans="1:8" ht="12.75">
      <c r="A33" s="3" t="s">
        <v>61</v>
      </c>
      <c r="B33" s="3" t="s">
        <v>62</v>
      </c>
      <c r="C33" s="3" t="s">
        <v>35</v>
      </c>
      <c r="D33" s="3" t="s">
        <v>11</v>
      </c>
      <c r="E33" s="28"/>
      <c r="F33" s="6"/>
      <c r="G33" s="6"/>
      <c r="H33" s="7"/>
    </row>
    <row r="34" spans="1:8" ht="12.75">
      <c r="A34" s="29" t="s">
        <v>63</v>
      </c>
      <c r="B34" s="30" t="s">
        <v>64</v>
      </c>
      <c r="C34" s="30" t="s">
        <v>29</v>
      </c>
      <c r="D34" s="30" t="s">
        <v>11</v>
      </c>
      <c r="E34" s="31"/>
      <c r="F34" s="6"/>
      <c r="G34" s="6"/>
      <c r="H34" s="7"/>
    </row>
    <row r="35" spans="1:8" ht="12.75">
      <c r="A35" s="13" t="s">
        <v>65</v>
      </c>
      <c r="B35" s="13" t="s">
        <v>66</v>
      </c>
      <c r="C35" s="13"/>
      <c r="D35" s="32" t="s">
        <v>67</v>
      </c>
      <c r="E35" s="22"/>
      <c r="F35" s="12"/>
      <c r="G35" s="12"/>
      <c r="H35" s="3" t="s">
        <v>68</v>
      </c>
    </row>
    <row r="36" spans="1:8" ht="12.75">
      <c r="A36" s="13" t="s">
        <v>65</v>
      </c>
      <c r="B36" s="13" t="s">
        <v>69</v>
      </c>
      <c r="C36" s="13"/>
      <c r="D36" s="32" t="s">
        <v>67</v>
      </c>
      <c r="E36" s="22"/>
      <c r="F36" s="12"/>
      <c r="G36" s="12"/>
      <c r="H36" s="3" t="s">
        <v>68</v>
      </c>
    </row>
    <row r="37" spans="1:8" ht="12.75">
      <c r="A37" s="13" t="s">
        <v>65</v>
      </c>
      <c r="B37" s="13"/>
      <c r="C37" s="13"/>
      <c r="D37" s="32" t="s">
        <v>67</v>
      </c>
      <c r="E37" s="22"/>
      <c r="F37" s="12"/>
      <c r="G37" s="12"/>
      <c r="H37" s="3" t="s">
        <v>68</v>
      </c>
    </row>
    <row r="38" spans="1:8" ht="12.75">
      <c r="A38" s="3" t="s">
        <v>61</v>
      </c>
      <c r="B38" s="3" t="s">
        <v>13</v>
      </c>
      <c r="C38" s="3" t="s">
        <v>66</v>
      </c>
      <c r="D38" s="13" t="s">
        <v>70</v>
      </c>
      <c r="E38" s="5"/>
      <c r="F38" s="6"/>
      <c r="G38" s="6"/>
      <c r="H38" s="7"/>
    </row>
    <row r="39" spans="1:8" ht="12.75">
      <c r="A39" s="3" t="s">
        <v>71</v>
      </c>
      <c r="B39" s="3" t="s">
        <v>47</v>
      </c>
      <c r="C39" s="13" t="s">
        <v>47</v>
      </c>
      <c r="D39" s="3" t="s">
        <v>72</v>
      </c>
      <c r="E39" s="5"/>
      <c r="F39" s="6"/>
      <c r="G39" s="6"/>
      <c r="H39" s="7"/>
    </row>
    <row r="40" spans="1:8" ht="12.75">
      <c r="A40" s="3" t="s">
        <v>73</v>
      </c>
      <c r="B40" s="3" t="s">
        <v>74</v>
      </c>
      <c r="C40" s="3" t="s">
        <v>74</v>
      </c>
      <c r="D40" s="3" t="s">
        <v>72</v>
      </c>
      <c r="E40" s="5"/>
      <c r="F40" s="6"/>
      <c r="G40" s="6"/>
      <c r="H40" s="7"/>
    </row>
    <row r="41" spans="1:8" ht="12.75">
      <c r="A41" s="3" t="s">
        <v>75</v>
      </c>
      <c r="B41" s="13"/>
      <c r="C41" s="13" t="s">
        <v>9</v>
      </c>
      <c r="D41" s="33" t="s">
        <v>41</v>
      </c>
      <c r="E41" s="17"/>
      <c r="F41" s="12"/>
      <c r="G41" s="12">
        <v>4839</v>
      </c>
      <c r="H41" s="3"/>
    </row>
    <row r="42" spans="1:8" ht="12.75">
      <c r="A42" s="3" t="s">
        <v>75</v>
      </c>
      <c r="B42" s="13"/>
      <c r="C42" s="3" t="s">
        <v>20</v>
      </c>
      <c r="D42" s="33" t="s">
        <v>41</v>
      </c>
      <c r="E42" s="17"/>
      <c r="F42" s="12"/>
      <c r="G42" s="12">
        <v>4839</v>
      </c>
      <c r="H42" s="3"/>
    </row>
    <row r="43" spans="1:8" ht="12.75">
      <c r="A43" s="3" t="s">
        <v>75</v>
      </c>
      <c r="B43" s="13"/>
      <c r="C43" s="3" t="s">
        <v>21</v>
      </c>
      <c r="D43" s="33" t="s">
        <v>41</v>
      </c>
      <c r="E43" s="17"/>
      <c r="F43" s="12"/>
      <c r="G43" s="12">
        <v>4839</v>
      </c>
      <c r="H43" s="3"/>
    </row>
    <row r="44" spans="1:8" ht="12.75">
      <c r="A44" s="3" t="s">
        <v>75</v>
      </c>
      <c r="B44" s="13"/>
      <c r="C44" s="3" t="s">
        <v>13</v>
      </c>
      <c r="D44" s="33" t="s">
        <v>41</v>
      </c>
      <c r="E44" s="17"/>
      <c r="F44" s="12"/>
      <c r="G44" s="12">
        <v>4839</v>
      </c>
      <c r="H44" s="3"/>
    </row>
    <row r="45" spans="1:8" ht="12.75">
      <c r="A45" s="3" t="s">
        <v>75</v>
      </c>
      <c r="B45" s="13"/>
      <c r="C45" s="3" t="s">
        <v>24</v>
      </c>
      <c r="D45" s="33" t="s">
        <v>41</v>
      </c>
      <c r="E45" s="17"/>
      <c r="F45" s="12"/>
      <c r="G45" s="12">
        <v>4839</v>
      </c>
      <c r="H45" s="3"/>
    </row>
    <row r="46" spans="1:8" ht="12.75">
      <c r="A46" s="3" t="s">
        <v>75</v>
      </c>
      <c r="B46" s="13"/>
      <c r="C46" s="3" t="s">
        <v>26</v>
      </c>
      <c r="D46" s="33" t="s">
        <v>41</v>
      </c>
      <c r="E46" s="17"/>
      <c r="F46" s="12"/>
      <c r="G46" s="12">
        <v>4839</v>
      </c>
      <c r="H46" s="3"/>
    </row>
    <row r="47" spans="1:8" ht="12.75">
      <c r="A47" s="3" t="s">
        <v>75</v>
      </c>
      <c r="B47" s="13"/>
      <c r="C47" s="3" t="s">
        <v>53</v>
      </c>
      <c r="D47" s="33" t="s">
        <v>41</v>
      </c>
      <c r="E47" s="17"/>
      <c r="F47" s="12"/>
      <c r="G47" s="12">
        <v>4839</v>
      </c>
      <c r="H47" s="3"/>
    </row>
    <row r="48" spans="1:8" ht="12.75">
      <c r="A48" s="3" t="s">
        <v>75</v>
      </c>
      <c r="B48" s="13"/>
      <c r="C48" s="3" t="s">
        <v>29</v>
      </c>
      <c r="D48" s="33" t="s">
        <v>41</v>
      </c>
      <c r="E48" s="17"/>
      <c r="F48" s="12"/>
      <c r="G48" s="12">
        <v>4839</v>
      </c>
      <c r="H48" s="3"/>
    </row>
    <row r="49" spans="1:8" ht="12.75">
      <c r="A49" s="27" t="s">
        <v>76</v>
      </c>
      <c r="B49" s="3"/>
      <c r="C49" s="3" t="s">
        <v>64</v>
      </c>
      <c r="D49" s="27" t="s">
        <v>58</v>
      </c>
      <c r="E49" s="34">
        <v>3028</v>
      </c>
      <c r="F49" s="6"/>
      <c r="G49" s="6"/>
      <c r="H49" s="7"/>
    </row>
    <row r="50" spans="1:8" ht="12.75">
      <c r="A50" s="27" t="s">
        <v>76</v>
      </c>
      <c r="B50" s="3"/>
      <c r="C50" s="3" t="s">
        <v>62</v>
      </c>
      <c r="D50" s="27" t="s">
        <v>58</v>
      </c>
      <c r="E50" s="34">
        <v>3028</v>
      </c>
      <c r="F50" s="6"/>
      <c r="G50" s="6"/>
      <c r="H50" s="7"/>
    </row>
    <row r="51" spans="1:8" ht="12.75">
      <c r="A51" s="27" t="s">
        <v>76</v>
      </c>
      <c r="B51" s="3"/>
      <c r="C51" s="3" t="s">
        <v>55</v>
      </c>
      <c r="D51" s="27" t="s">
        <v>58</v>
      </c>
      <c r="E51" s="34">
        <v>3028</v>
      </c>
      <c r="F51" s="6"/>
      <c r="G51" s="6"/>
      <c r="H51" s="7"/>
    </row>
    <row r="52" spans="1:8" ht="12.75">
      <c r="A52" s="27" t="s">
        <v>76</v>
      </c>
      <c r="B52" s="3"/>
      <c r="C52" s="3" t="s">
        <v>60</v>
      </c>
      <c r="D52" s="27" t="s">
        <v>58</v>
      </c>
      <c r="E52" s="34">
        <v>3028</v>
      </c>
      <c r="F52" s="12"/>
      <c r="G52" s="12"/>
      <c r="H52" s="3"/>
    </row>
    <row r="53" spans="1:8" ht="12.75">
      <c r="A53" s="3" t="s">
        <v>77</v>
      </c>
      <c r="B53" s="35"/>
      <c r="C53" s="3" t="s">
        <v>64</v>
      </c>
      <c r="D53" s="27" t="s">
        <v>58</v>
      </c>
      <c r="E53" s="34">
        <v>45499</v>
      </c>
      <c r="F53" s="12">
        <v>38409.14</v>
      </c>
      <c r="G53" s="6"/>
      <c r="H53" s="7"/>
    </row>
    <row r="54" spans="1:8" ht="12.75">
      <c r="A54" s="3" t="s">
        <v>78</v>
      </c>
      <c r="B54" s="35"/>
      <c r="C54" s="3" t="s">
        <v>62</v>
      </c>
      <c r="D54" s="27" t="s">
        <v>58</v>
      </c>
      <c r="E54" s="34">
        <v>31499</v>
      </c>
      <c r="F54" s="12">
        <v>26590</v>
      </c>
      <c r="G54" s="6"/>
      <c r="H54" s="7"/>
    </row>
    <row r="55" spans="1:8" ht="12.75">
      <c r="A55" s="3" t="s">
        <v>77</v>
      </c>
      <c r="B55" s="35"/>
      <c r="C55" s="3" t="s">
        <v>55</v>
      </c>
      <c r="D55" s="27" t="s">
        <v>58</v>
      </c>
      <c r="E55" s="34">
        <v>45499</v>
      </c>
      <c r="F55" s="12">
        <v>38409.14</v>
      </c>
      <c r="G55" s="6"/>
      <c r="H55" s="7"/>
    </row>
    <row r="56" spans="1:8" ht="12.75">
      <c r="A56" s="3" t="s">
        <v>77</v>
      </c>
      <c r="B56" s="35"/>
      <c r="C56" s="3" t="s">
        <v>60</v>
      </c>
      <c r="D56" s="27" t="s">
        <v>58</v>
      </c>
      <c r="E56" s="34">
        <v>45499</v>
      </c>
      <c r="F56" s="12">
        <v>38409.14</v>
      </c>
      <c r="G56" s="6"/>
      <c r="H56" s="7"/>
    </row>
    <row r="57" spans="1:8" ht="12.75">
      <c r="A57" s="27" t="s">
        <v>79</v>
      </c>
      <c r="B57" s="13"/>
      <c r="C57" s="3" t="s">
        <v>64</v>
      </c>
      <c r="D57" s="27" t="s">
        <v>58</v>
      </c>
      <c r="E57" s="34">
        <v>38898</v>
      </c>
      <c r="F57" s="12"/>
      <c r="G57" s="12"/>
      <c r="H57" s="3"/>
    </row>
    <row r="58" spans="1:8" ht="12.75">
      <c r="A58" s="27" t="s">
        <v>80</v>
      </c>
      <c r="B58" s="13"/>
      <c r="C58" s="13" t="s">
        <v>64</v>
      </c>
      <c r="D58" s="27" t="s">
        <v>58</v>
      </c>
      <c r="E58" s="34">
        <v>22398</v>
      </c>
      <c r="F58" s="12"/>
      <c r="G58" s="12"/>
      <c r="H58" s="3"/>
    </row>
    <row r="59" spans="1:8" ht="12.75">
      <c r="A59" s="27" t="s">
        <v>81</v>
      </c>
      <c r="B59" s="13"/>
      <c r="C59" s="13" t="s">
        <v>64</v>
      </c>
      <c r="D59" s="27" t="s">
        <v>58</v>
      </c>
      <c r="E59" s="34">
        <v>3299</v>
      </c>
      <c r="F59" s="12"/>
      <c r="G59" s="12"/>
      <c r="H59" s="3"/>
    </row>
    <row r="60" spans="1:8" ht="12.75">
      <c r="A60" s="3" t="s">
        <v>82</v>
      </c>
      <c r="B60" s="13" t="s">
        <v>24</v>
      </c>
      <c r="C60" s="13"/>
      <c r="D60" s="32" t="s">
        <v>67</v>
      </c>
      <c r="E60" s="34"/>
      <c r="F60" s="12"/>
      <c r="G60" s="12"/>
      <c r="H60" s="3" t="s">
        <v>68</v>
      </c>
    </row>
    <row r="61" spans="1:8" ht="12.75">
      <c r="A61" s="3" t="s">
        <v>82</v>
      </c>
      <c r="B61" s="13" t="s">
        <v>83</v>
      </c>
      <c r="C61" s="13"/>
      <c r="D61" s="32" t="s">
        <v>67</v>
      </c>
      <c r="E61" s="34"/>
      <c r="F61" s="12"/>
      <c r="G61" s="12"/>
      <c r="H61" s="3" t="s">
        <v>68</v>
      </c>
    </row>
    <row r="62" spans="1:8" ht="12.75">
      <c r="C62" s="3"/>
      <c r="D62" s="3"/>
      <c r="E62" s="5"/>
      <c r="F62" s="6"/>
      <c r="G62" s="6"/>
      <c r="H62" s="7"/>
    </row>
    <row r="63" spans="1:8" ht="12.75">
      <c r="A63" s="3"/>
      <c r="B63" s="3"/>
      <c r="C63" s="3"/>
      <c r="D63" s="3"/>
      <c r="E63" s="34"/>
      <c r="F63" s="6"/>
      <c r="G63" s="6"/>
      <c r="H63" s="7"/>
    </row>
    <row r="64" spans="1:8" ht="12.75">
      <c r="A64" s="3"/>
      <c r="B64" s="3">
        <v>4249</v>
      </c>
      <c r="C64" s="3"/>
      <c r="D64" s="36" t="s">
        <v>84</v>
      </c>
      <c r="E64" s="37">
        <f>SUM(E2:E61)</f>
        <v>402198</v>
      </c>
      <c r="F64" s="37"/>
      <c r="G64" s="37">
        <f>SUM(G2:G63)</f>
        <v>99211</v>
      </c>
      <c r="H64" s="38">
        <f>E64+G64</f>
        <v>501409</v>
      </c>
    </row>
    <row r="65" spans="1:8" ht="12.75">
      <c r="A65" s="3"/>
      <c r="B65" s="3">
        <v>3299</v>
      </c>
      <c r="C65" s="3"/>
      <c r="D65" s="3"/>
      <c r="E65" s="34"/>
      <c r="F65" s="6"/>
      <c r="G65" s="6"/>
      <c r="H65" s="7"/>
    </row>
    <row r="66" spans="1:8" ht="12.75">
      <c r="A66" s="3"/>
      <c r="B66" s="3"/>
      <c r="C66" s="3"/>
      <c r="D66" s="3"/>
      <c r="E66" s="34"/>
      <c r="F66" s="6"/>
      <c r="G66" s="6"/>
      <c r="H66" s="7"/>
    </row>
    <row r="67" spans="1:8" ht="12.75">
      <c r="A67" s="3"/>
      <c r="B67" s="3"/>
      <c r="C67" s="3"/>
      <c r="D67" s="3"/>
      <c r="E67" s="34"/>
      <c r="F67" s="6"/>
      <c r="G67" s="6"/>
      <c r="H67" s="7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P21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baseColWidth="10" defaultColWidth="14.42578125" defaultRowHeight="15.75" customHeight="1"/>
  <cols>
    <col min="1" max="1" width="4.42578125" customWidth="1"/>
    <col min="2" max="2" width="57.28515625" customWidth="1"/>
    <col min="3" max="4" width="11.5703125" customWidth="1"/>
    <col min="5" max="7" width="14.42578125" customWidth="1"/>
    <col min="8" max="8" width="4.42578125" customWidth="1"/>
    <col min="9" max="9" width="14.42578125" customWidth="1"/>
    <col min="10" max="10" width="4.42578125" customWidth="1"/>
    <col min="11" max="11" width="14.42578125" customWidth="1"/>
    <col min="12" max="12" width="4.42578125" customWidth="1"/>
    <col min="13" max="13" width="14.42578125" customWidth="1"/>
    <col min="14" max="14" width="4.42578125" customWidth="1"/>
    <col min="15" max="15" width="14.42578125" customWidth="1"/>
    <col min="16" max="16" width="4.42578125" customWidth="1"/>
  </cols>
  <sheetData>
    <row r="1" spans="1:16" ht="15.75" customHeight="1">
      <c r="A1" s="39"/>
      <c r="B1" s="40"/>
      <c r="C1" s="40"/>
      <c r="D1" s="40"/>
      <c r="E1" s="40"/>
      <c r="F1" s="41"/>
      <c r="G1" s="41"/>
      <c r="H1" s="42"/>
      <c r="I1" s="41"/>
      <c r="J1" s="42"/>
      <c r="K1" s="41"/>
      <c r="L1" s="42"/>
      <c r="M1" s="41"/>
      <c r="N1" s="42"/>
      <c r="O1" s="42"/>
      <c r="P1" s="42"/>
    </row>
    <row r="2" spans="1:16" ht="51">
      <c r="A2" s="43"/>
      <c r="B2" s="44" t="s">
        <v>0</v>
      </c>
      <c r="C2" s="44" t="s">
        <v>85</v>
      </c>
      <c r="D2" s="44" t="s">
        <v>3</v>
      </c>
      <c r="E2" s="44" t="s">
        <v>86</v>
      </c>
      <c r="F2" s="45" t="s">
        <v>87</v>
      </c>
      <c r="G2" s="45" t="s">
        <v>84</v>
      </c>
      <c r="H2" s="46"/>
      <c r="I2" s="47" t="s">
        <v>88</v>
      </c>
      <c r="J2" s="46"/>
      <c r="K2" s="48" t="s">
        <v>89</v>
      </c>
      <c r="L2" s="49"/>
      <c r="M2" s="50" t="s">
        <v>90</v>
      </c>
      <c r="N2" s="51"/>
      <c r="O2" s="50" t="s">
        <v>91</v>
      </c>
      <c r="P2" s="42"/>
    </row>
    <row r="3" spans="1:16" ht="25.5">
      <c r="A3" s="52"/>
      <c r="B3" s="53" t="s">
        <v>42</v>
      </c>
      <c r="C3" s="54" t="s">
        <v>92</v>
      </c>
      <c r="D3" s="54" t="s">
        <v>58</v>
      </c>
      <c r="E3" s="55">
        <v>31499</v>
      </c>
      <c r="F3" s="56"/>
      <c r="G3" s="56">
        <f t="shared" ref="G3:G18" si="0">E3+F3</f>
        <v>31499</v>
      </c>
      <c r="H3" s="57"/>
      <c r="I3" s="58">
        <v>26590</v>
      </c>
      <c r="J3" s="57"/>
      <c r="K3" s="56">
        <f t="shared" ref="K3:K18" si="1">(G3*0.95)</f>
        <v>29924.05</v>
      </c>
      <c r="L3" s="59"/>
      <c r="M3" s="60">
        <f t="shared" ref="M3:M11" si="2">I3</f>
        <v>26590</v>
      </c>
      <c r="N3" s="61"/>
      <c r="O3" s="58">
        <f t="shared" ref="O3:O11" si="3">I3</f>
        <v>26590</v>
      </c>
      <c r="P3" s="62"/>
    </row>
    <row r="4" spans="1:16" ht="25.5">
      <c r="A4" s="52"/>
      <c r="B4" s="53" t="s">
        <v>42</v>
      </c>
      <c r="C4" s="54" t="s">
        <v>21</v>
      </c>
      <c r="D4" s="54" t="s">
        <v>58</v>
      </c>
      <c r="E4" s="55">
        <v>31499</v>
      </c>
      <c r="F4" s="56"/>
      <c r="G4" s="56">
        <f t="shared" si="0"/>
        <v>31499</v>
      </c>
      <c r="H4" s="57"/>
      <c r="I4" s="58">
        <v>26590</v>
      </c>
      <c r="J4" s="57"/>
      <c r="K4" s="56">
        <f t="shared" si="1"/>
        <v>29924.05</v>
      </c>
      <c r="L4" s="59"/>
      <c r="M4" s="60">
        <f t="shared" si="2"/>
        <v>26590</v>
      </c>
      <c r="N4" s="61"/>
      <c r="O4" s="58">
        <f t="shared" si="3"/>
        <v>26590</v>
      </c>
      <c r="P4" s="62"/>
    </row>
    <row r="5" spans="1:16" ht="25.5">
      <c r="A5" s="52"/>
      <c r="B5" s="53" t="s">
        <v>42</v>
      </c>
      <c r="C5" s="54" t="s">
        <v>13</v>
      </c>
      <c r="D5" s="54" t="s">
        <v>58</v>
      </c>
      <c r="E5" s="55">
        <v>31499</v>
      </c>
      <c r="F5" s="56"/>
      <c r="G5" s="56">
        <f t="shared" si="0"/>
        <v>31499</v>
      </c>
      <c r="H5" s="57"/>
      <c r="I5" s="58">
        <v>26590</v>
      </c>
      <c r="J5" s="57"/>
      <c r="K5" s="56">
        <f t="shared" si="1"/>
        <v>29924.05</v>
      </c>
      <c r="L5" s="59"/>
      <c r="M5" s="60">
        <f t="shared" si="2"/>
        <v>26590</v>
      </c>
      <c r="N5" s="61"/>
      <c r="O5" s="58">
        <f t="shared" si="3"/>
        <v>26590</v>
      </c>
      <c r="P5" s="62"/>
    </row>
    <row r="6" spans="1:16" ht="25.5">
      <c r="A6" s="52"/>
      <c r="B6" s="53" t="s">
        <v>42</v>
      </c>
      <c r="C6" s="54" t="s">
        <v>24</v>
      </c>
      <c r="D6" s="54" t="s">
        <v>58</v>
      </c>
      <c r="E6" s="55">
        <v>31499</v>
      </c>
      <c r="F6" s="56"/>
      <c r="G6" s="56">
        <f t="shared" si="0"/>
        <v>31499</v>
      </c>
      <c r="H6" s="57"/>
      <c r="I6" s="58">
        <v>26590</v>
      </c>
      <c r="J6" s="57"/>
      <c r="K6" s="56">
        <f t="shared" si="1"/>
        <v>29924.05</v>
      </c>
      <c r="L6" s="59"/>
      <c r="M6" s="60">
        <f t="shared" si="2"/>
        <v>26590</v>
      </c>
      <c r="N6" s="61"/>
      <c r="O6" s="58">
        <f t="shared" si="3"/>
        <v>26590</v>
      </c>
      <c r="P6" s="62"/>
    </row>
    <row r="7" spans="1:16" ht="25.5">
      <c r="A7" s="52"/>
      <c r="B7" s="53" t="s">
        <v>42</v>
      </c>
      <c r="C7" s="54" t="s">
        <v>26</v>
      </c>
      <c r="D7" s="54" t="s">
        <v>58</v>
      </c>
      <c r="E7" s="55">
        <v>31499</v>
      </c>
      <c r="F7" s="56"/>
      <c r="G7" s="56">
        <f t="shared" si="0"/>
        <v>31499</v>
      </c>
      <c r="H7" s="57"/>
      <c r="I7" s="58">
        <v>26590</v>
      </c>
      <c r="J7" s="57"/>
      <c r="K7" s="56">
        <f t="shared" si="1"/>
        <v>29924.05</v>
      </c>
      <c r="L7" s="59"/>
      <c r="M7" s="60">
        <f t="shared" si="2"/>
        <v>26590</v>
      </c>
      <c r="N7" s="61"/>
      <c r="O7" s="58">
        <f t="shared" si="3"/>
        <v>26590</v>
      </c>
      <c r="P7" s="62"/>
    </row>
    <row r="8" spans="1:16" ht="12.75">
      <c r="A8" s="52"/>
      <c r="B8" s="53" t="s">
        <v>78</v>
      </c>
      <c r="C8" s="54" t="s">
        <v>62</v>
      </c>
      <c r="D8" s="54" t="s">
        <v>58</v>
      </c>
      <c r="E8" s="55">
        <v>31499</v>
      </c>
      <c r="F8" s="56"/>
      <c r="G8" s="56">
        <f t="shared" si="0"/>
        <v>31499</v>
      </c>
      <c r="H8" s="57"/>
      <c r="I8" s="58">
        <v>26590</v>
      </c>
      <c r="J8" s="57"/>
      <c r="K8" s="56">
        <f t="shared" si="1"/>
        <v>29924.05</v>
      </c>
      <c r="L8" s="59"/>
      <c r="M8" s="60">
        <f t="shared" si="2"/>
        <v>26590</v>
      </c>
      <c r="N8" s="61"/>
      <c r="O8" s="58">
        <f t="shared" si="3"/>
        <v>26590</v>
      </c>
      <c r="P8" s="62"/>
    </row>
    <row r="9" spans="1:16" ht="25.5">
      <c r="A9" s="52"/>
      <c r="B9" s="53" t="s">
        <v>77</v>
      </c>
      <c r="C9" s="54" t="s">
        <v>64</v>
      </c>
      <c r="D9" s="54" t="s">
        <v>58</v>
      </c>
      <c r="E9" s="55">
        <v>45499</v>
      </c>
      <c r="F9" s="56"/>
      <c r="G9" s="56">
        <f t="shared" si="0"/>
        <v>45499</v>
      </c>
      <c r="H9" s="57"/>
      <c r="I9" s="58">
        <v>38409.14</v>
      </c>
      <c r="J9" s="57"/>
      <c r="K9" s="56">
        <f t="shared" si="1"/>
        <v>43224.049999999996</v>
      </c>
      <c r="L9" s="59"/>
      <c r="M9" s="60">
        <f t="shared" si="2"/>
        <v>38409.14</v>
      </c>
      <c r="N9" s="61"/>
      <c r="O9" s="58">
        <f t="shared" si="3"/>
        <v>38409.14</v>
      </c>
      <c r="P9" s="62"/>
    </row>
    <row r="10" spans="1:16" ht="25.5">
      <c r="A10" s="52"/>
      <c r="B10" s="53" t="s">
        <v>77</v>
      </c>
      <c r="C10" s="54" t="s">
        <v>55</v>
      </c>
      <c r="D10" s="54" t="s">
        <v>58</v>
      </c>
      <c r="E10" s="55">
        <v>45499</v>
      </c>
      <c r="F10" s="56"/>
      <c r="G10" s="56">
        <f t="shared" si="0"/>
        <v>45499</v>
      </c>
      <c r="H10" s="57"/>
      <c r="I10" s="58">
        <v>38409.14</v>
      </c>
      <c r="J10" s="57"/>
      <c r="K10" s="56">
        <f t="shared" si="1"/>
        <v>43224.049999999996</v>
      </c>
      <c r="L10" s="59"/>
      <c r="M10" s="60">
        <f t="shared" si="2"/>
        <v>38409.14</v>
      </c>
      <c r="N10" s="61"/>
      <c r="O10" s="58">
        <f t="shared" si="3"/>
        <v>38409.14</v>
      </c>
      <c r="P10" s="62"/>
    </row>
    <row r="11" spans="1:16" ht="25.5">
      <c r="A11" s="52"/>
      <c r="B11" s="53" t="s">
        <v>77</v>
      </c>
      <c r="C11" s="54" t="s">
        <v>60</v>
      </c>
      <c r="D11" s="54" t="s">
        <v>58</v>
      </c>
      <c r="E11" s="55">
        <v>45499</v>
      </c>
      <c r="F11" s="56"/>
      <c r="G11" s="56">
        <f t="shared" si="0"/>
        <v>45499</v>
      </c>
      <c r="H11" s="57"/>
      <c r="I11" s="58">
        <v>38409.14</v>
      </c>
      <c r="J11" s="57"/>
      <c r="K11" s="56">
        <f t="shared" si="1"/>
        <v>43224.049999999996</v>
      </c>
      <c r="L11" s="59"/>
      <c r="M11" s="60">
        <f t="shared" si="2"/>
        <v>38409.14</v>
      </c>
      <c r="N11" s="61"/>
      <c r="O11" s="58">
        <f t="shared" si="3"/>
        <v>38409.14</v>
      </c>
      <c r="P11" s="62"/>
    </row>
    <row r="12" spans="1:16" ht="12.75">
      <c r="A12" s="52"/>
      <c r="B12" s="54" t="s">
        <v>76</v>
      </c>
      <c r="C12" s="54" t="s">
        <v>64</v>
      </c>
      <c r="D12" s="54" t="s">
        <v>58</v>
      </c>
      <c r="E12" s="55">
        <v>2599</v>
      </c>
      <c r="F12" s="56">
        <v>429</v>
      </c>
      <c r="G12" s="60">
        <f t="shared" si="0"/>
        <v>3028</v>
      </c>
      <c r="H12" s="57"/>
      <c r="I12" s="56"/>
      <c r="J12" s="57"/>
      <c r="K12" s="63">
        <f t="shared" si="1"/>
        <v>2876.6</v>
      </c>
      <c r="L12" s="59"/>
      <c r="M12" s="60">
        <f t="shared" ref="M12:M18" si="4">K12</f>
        <v>2876.6</v>
      </c>
      <c r="N12" s="61"/>
      <c r="O12" s="64">
        <f t="shared" ref="O12:O18" si="5">K12/0.95</f>
        <v>3028</v>
      </c>
      <c r="P12" s="62"/>
    </row>
    <row r="13" spans="1:16" ht="12.75">
      <c r="A13" s="52"/>
      <c r="B13" s="54" t="s">
        <v>76</v>
      </c>
      <c r="C13" s="54" t="s">
        <v>62</v>
      </c>
      <c r="D13" s="54" t="s">
        <v>58</v>
      </c>
      <c r="E13" s="55">
        <v>2599</v>
      </c>
      <c r="F13" s="56">
        <v>429</v>
      </c>
      <c r="G13" s="60">
        <f t="shared" si="0"/>
        <v>3028</v>
      </c>
      <c r="H13" s="57"/>
      <c r="I13" s="56"/>
      <c r="J13" s="57"/>
      <c r="K13" s="63">
        <f t="shared" si="1"/>
        <v>2876.6</v>
      </c>
      <c r="L13" s="59"/>
      <c r="M13" s="60">
        <f t="shared" si="4"/>
        <v>2876.6</v>
      </c>
      <c r="N13" s="61"/>
      <c r="O13" s="64">
        <f t="shared" si="5"/>
        <v>3028</v>
      </c>
      <c r="P13" s="62"/>
    </row>
    <row r="14" spans="1:16" ht="12.75">
      <c r="A14" s="52"/>
      <c r="B14" s="54" t="s">
        <v>76</v>
      </c>
      <c r="C14" s="54" t="s">
        <v>55</v>
      </c>
      <c r="D14" s="54" t="s">
        <v>58</v>
      </c>
      <c r="E14" s="55">
        <v>2599</v>
      </c>
      <c r="F14" s="56">
        <v>429</v>
      </c>
      <c r="G14" s="60">
        <f t="shared" si="0"/>
        <v>3028</v>
      </c>
      <c r="H14" s="57"/>
      <c r="I14" s="56"/>
      <c r="J14" s="57"/>
      <c r="K14" s="63">
        <f t="shared" si="1"/>
        <v>2876.6</v>
      </c>
      <c r="L14" s="59"/>
      <c r="M14" s="60">
        <f t="shared" si="4"/>
        <v>2876.6</v>
      </c>
      <c r="N14" s="61"/>
      <c r="O14" s="64">
        <f t="shared" si="5"/>
        <v>3028</v>
      </c>
      <c r="P14" s="62"/>
    </row>
    <row r="15" spans="1:16" ht="12.75">
      <c r="A15" s="52"/>
      <c r="B15" s="54" t="s">
        <v>76</v>
      </c>
      <c r="C15" s="54" t="s">
        <v>60</v>
      </c>
      <c r="D15" s="54" t="s">
        <v>58</v>
      </c>
      <c r="E15" s="55">
        <v>2599</v>
      </c>
      <c r="F15" s="56">
        <v>429</v>
      </c>
      <c r="G15" s="60">
        <f t="shared" si="0"/>
        <v>3028</v>
      </c>
      <c r="H15" s="57"/>
      <c r="I15" s="56"/>
      <c r="J15" s="57"/>
      <c r="K15" s="63">
        <f t="shared" si="1"/>
        <v>2876.6</v>
      </c>
      <c r="L15" s="59"/>
      <c r="M15" s="60">
        <f t="shared" si="4"/>
        <v>2876.6</v>
      </c>
      <c r="N15" s="61"/>
      <c r="O15" s="64">
        <f t="shared" si="5"/>
        <v>3028</v>
      </c>
      <c r="P15" s="62"/>
    </row>
    <row r="16" spans="1:16" ht="12.75">
      <c r="A16" s="52"/>
      <c r="B16" s="54" t="s">
        <v>93</v>
      </c>
      <c r="C16" s="54" t="s">
        <v>64</v>
      </c>
      <c r="D16" s="54" t="s">
        <v>58</v>
      </c>
      <c r="E16" s="55">
        <v>32999</v>
      </c>
      <c r="F16" s="56">
        <v>5899</v>
      </c>
      <c r="G16" s="60">
        <f t="shared" si="0"/>
        <v>38898</v>
      </c>
      <c r="H16" s="57"/>
      <c r="I16" s="56"/>
      <c r="J16" s="57"/>
      <c r="K16" s="63">
        <f t="shared" si="1"/>
        <v>36953.1</v>
      </c>
      <c r="L16" s="59"/>
      <c r="M16" s="60">
        <f t="shared" si="4"/>
        <v>36953.1</v>
      </c>
      <c r="N16" s="61"/>
      <c r="O16" s="64">
        <f t="shared" si="5"/>
        <v>38898</v>
      </c>
      <c r="P16" s="62"/>
    </row>
    <row r="17" spans="1:16" ht="12.75">
      <c r="A17" s="52"/>
      <c r="B17" s="54" t="s">
        <v>80</v>
      </c>
      <c r="C17" s="54" t="s">
        <v>64</v>
      </c>
      <c r="D17" s="54" t="s">
        <v>58</v>
      </c>
      <c r="E17" s="55">
        <v>20699</v>
      </c>
      <c r="F17" s="56">
        <v>1699</v>
      </c>
      <c r="G17" s="60">
        <f t="shared" si="0"/>
        <v>22398</v>
      </c>
      <c r="H17" s="57"/>
      <c r="I17" s="56"/>
      <c r="J17" s="57"/>
      <c r="K17" s="63">
        <f t="shared" si="1"/>
        <v>21278.1</v>
      </c>
      <c r="L17" s="59"/>
      <c r="M17" s="60">
        <f t="shared" si="4"/>
        <v>21278.1</v>
      </c>
      <c r="N17" s="61"/>
      <c r="O17" s="64">
        <f t="shared" si="5"/>
        <v>22398</v>
      </c>
      <c r="P17" s="62"/>
    </row>
    <row r="18" spans="1:16" ht="12.75">
      <c r="A18" s="52"/>
      <c r="B18" s="54" t="s">
        <v>81</v>
      </c>
      <c r="C18" s="54" t="s">
        <v>64</v>
      </c>
      <c r="D18" s="54" t="s">
        <v>58</v>
      </c>
      <c r="E18" s="55">
        <v>3299</v>
      </c>
      <c r="F18" s="56"/>
      <c r="G18" s="60">
        <f t="shared" si="0"/>
        <v>3299</v>
      </c>
      <c r="H18" s="57"/>
      <c r="I18" s="56"/>
      <c r="J18" s="57"/>
      <c r="K18" s="63">
        <f t="shared" si="1"/>
        <v>3134.0499999999997</v>
      </c>
      <c r="L18" s="59"/>
      <c r="M18" s="60">
        <f t="shared" si="4"/>
        <v>3134.0499999999997</v>
      </c>
      <c r="N18" s="61"/>
      <c r="O18" s="64">
        <f t="shared" si="5"/>
        <v>3299</v>
      </c>
      <c r="P18" s="62"/>
    </row>
    <row r="19" spans="1:16" ht="12.75">
      <c r="A19" s="65"/>
      <c r="B19" s="66"/>
      <c r="C19" s="66"/>
      <c r="D19" s="67"/>
      <c r="E19" s="68"/>
      <c r="F19" s="69"/>
      <c r="G19" s="69"/>
      <c r="H19" s="70"/>
      <c r="I19" s="69"/>
      <c r="J19" s="70"/>
      <c r="K19" s="69"/>
      <c r="L19" s="70"/>
      <c r="M19" s="69"/>
      <c r="N19" s="70"/>
      <c r="O19" s="69"/>
      <c r="P19" s="70"/>
    </row>
    <row r="20" spans="1:16" ht="12.75">
      <c r="A20" s="65"/>
      <c r="B20" s="65"/>
      <c r="C20" s="71"/>
      <c r="D20" s="72" t="s">
        <v>84</v>
      </c>
      <c r="E20" s="73">
        <f t="shared" ref="E20:G20" si="6">SUM(E3:E18)</f>
        <v>392884</v>
      </c>
      <c r="F20" s="73">
        <f t="shared" si="6"/>
        <v>9314</v>
      </c>
      <c r="G20" s="73">
        <f t="shared" si="6"/>
        <v>402198</v>
      </c>
      <c r="H20" s="74"/>
      <c r="I20" s="73">
        <f>SUM(I3:I18)</f>
        <v>274767.42000000004</v>
      </c>
      <c r="J20" s="74"/>
      <c r="K20" s="73">
        <f>SUM(K3:K18)</f>
        <v>382088.0999999998</v>
      </c>
      <c r="L20" s="75"/>
      <c r="M20" s="73">
        <f>SUM(M3:M18)</f>
        <v>347639.06999999989</v>
      </c>
      <c r="N20" s="76"/>
      <c r="O20" s="73">
        <f>SUM(O3:O18)</f>
        <v>351474.42000000004</v>
      </c>
      <c r="P20" s="77"/>
    </row>
    <row r="21" spans="1:16" ht="12.75">
      <c r="A21" s="65"/>
      <c r="B21" s="65"/>
      <c r="C21" s="65"/>
      <c r="D21" s="78"/>
      <c r="E21" s="79"/>
      <c r="F21" s="80"/>
      <c r="G21" s="80"/>
      <c r="H21" s="70"/>
      <c r="I21" s="80"/>
      <c r="J21" s="70"/>
      <c r="K21" s="80"/>
      <c r="L21" s="70"/>
      <c r="M21" s="80"/>
      <c r="N21" s="70"/>
      <c r="O21" s="70"/>
      <c r="P21" s="70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G22"/>
  <sheetViews>
    <sheetView tabSelected="1" workbookViewId="0">
      <pane ySplit="1" topLeftCell="A2" activePane="bottomLeft" state="frozen"/>
      <selection pane="bottomLeft" activeCell="H13" sqref="H13"/>
    </sheetView>
  </sheetViews>
  <sheetFormatPr baseColWidth="10" defaultColWidth="14.42578125" defaultRowHeight="15.75" customHeight="1"/>
  <cols>
    <col min="1" max="1" width="85.85546875" customWidth="1"/>
    <col min="2" max="3" width="1.5703125" customWidth="1"/>
  </cols>
  <sheetData>
    <row r="1" spans="1:7" ht="27.75" customHeight="1">
      <c r="A1" s="1" t="s">
        <v>0</v>
      </c>
      <c r="B1" s="1" t="s">
        <v>86</v>
      </c>
      <c r="C1" s="1" t="s">
        <v>88</v>
      </c>
      <c r="D1" s="83" t="s">
        <v>96</v>
      </c>
      <c r="E1" s="83" t="s">
        <v>87</v>
      </c>
      <c r="F1" s="83" t="s">
        <v>95</v>
      </c>
      <c r="G1" s="83" t="s">
        <v>100</v>
      </c>
    </row>
    <row r="2" spans="1:7" ht="12.75">
      <c r="A2" s="3" t="s">
        <v>42</v>
      </c>
      <c r="B2" s="34">
        <v>31499</v>
      </c>
      <c r="C2" s="12">
        <v>26590</v>
      </c>
      <c r="D2" s="82">
        <v>30844.400000000001</v>
      </c>
      <c r="E2" s="82"/>
      <c r="F2" s="82">
        <f>Table_3[[#This Row],[PRECIOSCIVA]]+Table_3[[#This Row],[APPLE CARE]]</f>
        <v>30844.400000000001</v>
      </c>
      <c r="G2" s="84" t="s">
        <v>97</v>
      </c>
    </row>
    <row r="3" spans="1:7" ht="12.75">
      <c r="A3" s="3" t="s">
        <v>42</v>
      </c>
      <c r="B3" s="34">
        <v>31499</v>
      </c>
      <c r="C3" s="12">
        <v>26590</v>
      </c>
      <c r="D3" s="82">
        <v>30844.400000000001</v>
      </c>
      <c r="E3" s="82"/>
      <c r="F3" s="82">
        <f>Table_3[[#This Row],[PRECIOSCIVA]]+Table_3[[#This Row],[APPLE CARE]]</f>
        <v>30844.400000000001</v>
      </c>
      <c r="G3" s="84" t="s">
        <v>97</v>
      </c>
    </row>
    <row r="4" spans="1:7" ht="12.75">
      <c r="A4" s="3" t="s">
        <v>42</v>
      </c>
      <c r="B4" s="34">
        <v>31499</v>
      </c>
      <c r="C4" s="12">
        <v>26590</v>
      </c>
      <c r="D4" s="82">
        <v>30844.400000000001</v>
      </c>
      <c r="E4" s="82"/>
      <c r="F4" s="82">
        <f>Table_3[[#This Row],[PRECIOSCIVA]]+Table_3[[#This Row],[APPLE CARE]]</f>
        <v>30844.400000000001</v>
      </c>
      <c r="G4" s="84" t="s">
        <v>97</v>
      </c>
    </row>
    <row r="5" spans="1:7" ht="12.75">
      <c r="A5" s="3" t="s">
        <v>42</v>
      </c>
      <c r="B5" s="34">
        <v>31499</v>
      </c>
      <c r="C5" s="12">
        <v>26590</v>
      </c>
      <c r="D5" s="82">
        <v>30844.400000000001</v>
      </c>
      <c r="E5" s="82"/>
      <c r="F5" s="82">
        <f>Table_3[[#This Row],[PRECIOSCIVA]]+Table_3[[#This Row],[APPLE CARE]]</f>
        <v>30844.400000000001</v>
      </c>
      <c r="G5" s="84" t="s">
        <v>97</v>
      </c>
    </row>
    <row r="6" spans="1:7" ht="12.75">
      <c r="A6" s="3" t="s">
        <v>42</v>
      </c>
      <c r="B6" s="34">
        <v>31499</v>
      </c>
      <c r="C6" s="12">
        <v>26590</v>
      </c>
      <c r="D6" s="82">
        <v>30844.400000000001</v>
      </c>
      <c r="E6" s="82"/>
      <c r="F6" s="82">
        <f>Table_3[[#This Row],[PRECIOSCIVA]]+Table_3[[#This Row],[APPLE CARE]]</f>
        <v>30844.400000000001</v>
      </c>
      <c r="G6" s="84" t="s">
        <v>97</v>
      </c>
    </row>
    <row r="7" spans="1:7" ht="12.75">
      <c r="A7" s="22" t="s">
        <v>78</v>
      </c>
      <c r="B7" s="34">
        <v>31499</v>
      </c>
      <c r="C7" s="21">
        <v>26590</v>
      </c>
      <c r="D7" s="82">
        <v>30844.400000000001</v>
      </c>
      <c r="E7" s="82"/>
      <c r="F7" s="82">
        <f>Table_3[[#This Row],[PRECIOSCIVA]]+Table_3[[#This Row],[APPLE CARE]]</f>
        <v>30844.400000000001</v>
      </c>
      <c r="G7" s="84" t="s">
        <v>97</v>
      </c>
    </row>
    <row r="8" spans="1:7" ht="12.75">
      <c r="A8" s="22" t="s">
        <v>77</v>
      </c>
      <c r="B8" s="34">
        <v>45499</v>
      </c>
      <c r="C8" s="21">
        <v>38409.14</v>
      </c>
      <c r="D8" s="82">
        <v>44554.6</v>
      </c>
      <c r="E8" s="82"/>
      <c r="F8" s="82">
        <f>Table_3[[#This Row],[PRECIOSCIVA]]+Table_3[[#This Row],[APPLE CARE]]</f>
        <v>44554.6</v>
      </c>
      <c r="G8" s="84" t="s">
        <v>97</v>
      </c>
    </row>
    <row r="9" spans="1:7" ht="12.75">
      <c r="A9" s="22" t="s">
        <v>77</v>
      </c>
      <c r="B9" s="34">
        <v>45499</v>
      </c>
      <c r="C9" s="21">
        <v>38409.14</v>
      </c>
      <c r="D9" s="82">
        <v>44554.6</v>
      </c>
      <c r="E9" s="82"/>
      <c r="F9" s="82">
        <f>Table_3[[#This Row],[PRECIOSCIVA]]+Table_3[[#This Row],[APPLE CARE]]</f>
        <v>44554.6</v>
      </c>
      <c r="G9" s="84" t="s">
        <v>97</v>
      </c>
    </row>
    <row r="10" spans="1:7" ht="12.75">
      <c r="A10" s="22" t="s">
        <v>77</v>
      </c>
      <c r="B10" s="34">
        <v>45499</v>
      </c>
      <c r="C10" s="21">
        <v>38409.14</v>
      </c>
      <c r="D10" s="82">
        <v>44554.6</v>
      </c>
      <c r="E10" s="82"/>
      <c r="F10" s="82">
        <f>Table_3[[#This Row],[PRECIOSCIVA]]+Table_3[[#This Row],[APPLE CARE]]</f>
        <v>44554.6</v>
      </c>
      <c r="G10" s="84" t="s">
        <v>97</v>
      </c>
    </row>
    <row r="11" spans="1:7" ht="12.75">
      <c r="A11" s="81" t="s">
        <v>94</v>
      </c>
      <c r="B11" s="34">
        <v>3028</v>
      </c>
      <c r="C11" s="34"/>
      <c r="D11" s="82">
        <v>2599</v>
      </c>
      <c r="E11" s="82">
        <v>459</v>
      </c>
      <c r="F11" s="82">
        <f>Table_3[[#This Row],[PRECIOSCIVA]]+Table_3[[#This Row],[APPLE CARE]]</f>
        <v>3058</v>
      </c>
      <c r="G11" s="84" t="s">
        <v>98</v>
      </c>
    </row>
    <row r="12" spans="1:7" ht="12.75">
      <c r="A12" s="81" t="s">
        <v>99</v>
      </c>
      <c r="B12" s="34">
        <v>3028</v>
      </c>
      <c r="C12" s="34"/>
      <c r="D12" s="82">
        <v>2599</v>
      </c>
      <c r="E12" s="82">
        <v>459</v>
      </c>
      <c r="F12" s="82">
        <f>Table_3[[#This Row],[PRECIOSCIVA]]+Table_3[[#This Row],[APPLE CARE]]</f>
        <v>3058</v>
      </c>
      <c r="G12" s="84" t="s">
        <v>98</v>
      </c>
    </row>
    <row r="13" spans="1:7" ht="12.75">
      <c r="A13" s="81" t="s">
        <v>99</v>
      </c>
      <c r="B13" s="34">
        <v>3028</v>
      </c>
      <c r="C13" s="34"/>
      <c r="D13" s="82">
        <v>2599</v>
      </c>
      <c r="E13" s="82">
        <v>459</v>
      </c>
      <c r="F13" s="82">
        <f>Table_3[[#This Row],[PRECIOSCIVA]]+Table_3[[#This Row],[APPLE CARE]]</f>
        <v>3058</v>
      </c>
      <c r="G13" s="84" t="s">
        <v>98</v>
      </c>
    </row>
    <row r="14" spans="1:7" ht="12.75">
      <c r="A14" s="81" t="s">
        <v>99</v>
      </c>
      <c r="B14" s="34">
        <v>3028</v>
      </c>
      <c r="C14" s="34"/>
      <c r="D14" s="82">
        <v>2599</v>
      </c>
      <c r="E14" s="82">
        <v>459</v>
      </c>
      <c r="F14" s="82">
        <f>Table_3[[#This Row],[PRECIOSCIVA]]+Table_3[[#This Row],[APPLE CARE]]</f>
        <v>3058</v>
      </c>
      <c r="G14" s="84" t="s">
        <v>98</v>
      </c>
    </row>
    <row r="15" spans="1:7" ht="12.75">
      <c r="A15" s="81" t="s">
        <v>101</v>
      </c>
      <c r="B15" s="34">
        <v>38898</v>
      </c>
      <c r="C15" s="34"/>
      <c r="D15" s="82">
        <v>32999</v>
      </c>
      <c r="E15" s="82">
        <v>6199</v>
      </c>
      <c r="F15" s="82">
        <f>Table_3[[#This Row],[PRECIOSCIVA]]+Table_3[[#This Row],[APPLE CARE]]</f>
        <v>39198</v>
      </c>
      <c r="G15" s="84" t="s">
        <v>98</v>
      </c>
    </row>
    <row r="16" spans="1:7" ht="12.75">
      <c r="A16" s="81" t="s">
        <v>102</v>
      </c>
      <c r="B16" s="34"/>
      <c r="C16" s="34"/>
      <c r="D16" s="82">
        <v>20699</v>
      </c>
      <c r="E16" s="87">
        <v>1699</v>
      </c>
      <c r="F16" s="82">
        <f>Table_3[[#This Row],[PRECIOSCIVA]]+Table_3[[#This Row],[APPLE CARE]]</f>
        <v>22398</v>
      </c>
      <c r="G16" s="86" t="s">
        <v>98</v>
      </c>
    </row>
    <row r="17" spans="1:7" ht="12.75">
      <c r="A17" s="81" t="s">
        <v>81</v>
      </c>
      <c r="B17" s="34"/>
      <c r="C17" s="34"/>
      <c r="D17" s="82">
        <v>3299</v>
      </c>
      <c r="E17" s="82"/>
      <c r="F17" s="82">
        <f>Table_3[[#This Row],[PRECIOSCIVA]]+Table_3[[#This Row],[APPLE CARE]]</f>
        <v>3299</v>
      </c>
      <c r="G17" s="86" t="s">
        <v>98</v>
      </c>
    </row>
    <row r="18" spans="1:7" ht="12.75">
      <c r="A18" s="3"/>
      <c r="B18" s="37">
        <f>SUM(B2:B17)</f>
        <v>376501</v>
      </c>
      <c r="C18" s="37"/>
      <c r="D18" s="82"/>
      <c r="E18" s="82"/>
      <c r="F18" s="85">
        <f>SUM(F2:F17)</f>
        <v>395857.19999999995</v>
      </c>
      <c r="G18" s="82"/>
    </row>
    <row r="19" spans="1:7" ht="12.75">
      <c r="A19" s="3"/>
      <c r="B19" s="34"/>
      <c r="C19" s="34"/>
      <c r="D19" s="82"/>
      <c r="E19" s="82"/>
      <c r="F19" s="82"/>
      <c r="G19" s="82"/>
    </row>
    <row r="20" spans="1:7" ht="12.75">
      <c r="A20" s="3"/>
      <c r="B20" s="34"/>
      <c r="C20" s="34"/>
      <c r="D20" s="82"/>
      <c r="E20" s="82"/>
      <c r="F20" s="82"/>
      <c r="G20" s="82"/>
    </row>
    <row r="21" spans="1:7" ht="12.75">
      <c r="A21" s="3"/>
      <c r="B21" s="34"/>
      <c r="C21" s="34"/>
      <c r="D21" s="82"/>
      <c r="E21" s="82"/>
      <c r="F21" s="82"/>
      <c r="G21" s="82"/>
    </row>
    <row r="22" spans="1:7" ht="12.75">
      <c r="A22" s="3"/>
      <c r="B22" s="34"/>
      <c r="C22" s="34"/>
      <c r="D22" s="82"/>
      <c r="E22" s="82"/>
      <c r="F22" s="82"/>
      <c r="G22" s="82"/>
    </row>
  </sheetData>
  <phoneticPr fontId="13" type="noConversion"/>
  <pageMargins left="0.7" right="0.7" top="0.75" bottom="0.75" header="0.3" footer="0.3"/>
  <pageSetup paperSize="9" orientation="portrait" r:id="rId1"/>
  <ignoredErrors>
    <ignoredError sqref="F18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Equipo de computo</vt:lpstr>
      <vt:lpstr>Copia de Equipo de computo</vt:lpstr>
      <vt:lpstr>Inf. para arrendadora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Asesor 1</dc:creator>
  <cp:lastModifiedBy>Asesor 1</cp:lastModifiedBy>
  <dcterms:created xsi:type="dcterms:W3CDTF">2020-12-23T16:40:49Z</dcterms:created>
  <dcterms:modified xsi:type="dcterms:W3CDTF">2020-12-24T16:12:54Z</dcterms:modified>
</cp:coreProperties>
</file>